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A\Downloads\"/>
    </mc:Choice>
  </mc:AlternateContent>
  <xr:revisionPtr revIDLastSave="0" documentId="8_{4BB71F0B-0ACA-4554-BA1C-7193612DBF32}" xr6:coauthVersionLast="41" xr6:coauthVersionMax="41" xr10:uidLastSave="{00000000-0000-0000-0000-000000000000}"/>
  <bookViews>
    <workbookView xWindow="-120" yWindow="-120" windowWidth="25440" windowHeight="15390" activeTab="2" xr2:uid="{00000000-000D-0000-FFFF-FFFF00000000}"/>
  </bookViews>
  <sheets>
    <sheet name="SJÆLLAND Regnskab-budgetark" sheetId="4" r:id="rId1"/>
    <sheet name="JYLLAND-FYN Regnskab-budgetark" sheetId="5" r:id="rId2"/>
    <sheet name="Faktaark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3" i="5" l="1"/>
  <c r="N22" i="5"/>
  <c r="N21" i="5"/>
  <c r="N20" i="5"/>
  <c r="N19" i="5"/>
  <c r="N18" i="5"/>
  <c r="M23" i="5"/>
  <c r="M22" i="5"/>
  <c r="M21" i="5"/>
  <c r="M20" i="5"/>
  <c r="M19" i="5"/>
  <c r="M18" i="5"/>
  <c r="L23" i="5"/>
  <c r="L22" i="5"/>
  <c r="L21" i="5"/>
  <c r="L20" i="5"/>
  <c r="L19" i="5"/>
  <c r="L18" i="5"/>
  <c r="N24" i="5"/>
  <c r="M24" i="5"/>
  <c r="L24" i="5"/>
  <c r="N17" i="5"/>
  <c r="M17" i="5"/>
  <c r="L17" i="5"/>
  <c r="N16" i="5"/>
  <c r="N15" i="5"/>
  <c r="N14" i="5"/>
  <c r="N13" i="5"/>
  <c r="N12" i="5"/>
  <c r="N11" i="5"/>
  <c r="M16" i="5"/>
  <c r="M15" i="5"/>
  <c r="M14" i="5"/>
  <c r="M13" i="5"/>
  <c r="M12" i="5"/>
  <c r="M11" i="5"/>
  <c r="L16" i="5"/>
  <c r="L15" i="5"/>
  <c r="L14" i="5"/>
  <c r="L13" i="5"/>
  <c r="L12" i="5"/>
  <c r="L11" i="5"/>
  <c r="L10" i="5"/>
  <c r="M10" i="5"/>
  <c r="N10" i="5"/>
  <c r="N9" i="5"/>
  <c r="M9" i="5"/>
  <c r="L9" i="5"/>
  <c r="N8" i="5"/>
  <c r="N7" i="5"/>
  <c r="N6" i="5"/>
  <c r="N5" i="5"/>
  <c r="N4" i="5"/>
  <c r="M8" i="5"/>
  <c r="M7" i="5"/>
  <c r="M6" i="5"/>
  <c r="M5" i="5"/>
  <c r="L8" i="5"/>
  <c r="L7" i="5"/>
  <c r="L6" i="5"/>
  <c r="L5" i="5"/>
  <c r="M4" i="5"/>
  <c r="L4" i="5"/>
  <c r="L3" i="5"/>
  <c r="N3" i="5"/>
  <c r="M3" i="5"/>
  <c r="K25" i="5"/>
  <c r="C38" i="5" s="1"/>
  <c r="E38" i="5" s="1"/>
  <c r="J25" i="5"/>
  <c r="C37" i="5" s="1"/>
  <c r="E37" i="5" s="1"/>
  <c r="I25" i="5"/>
  <c r="C36" i="5" s="1"/>
  <c r="E36" i="5" s="1"/>
  <c r="H25" i="5"/>
  <c r="E35" i="5" s="1"/>
  <c r="C25" i="5"/>
  <c r="B25" i="5"/>
  <c r="F24" i="5"/>
  <c r="E24" i="5"/>
  <c r="D24" i="5"/>
  <c r="F23" i="5"/>
  <c r="E23" i="5"/>
  <c r="D23" i="5"/>
  <c r="F22" i="5"/>
  <c r="E22" i="5"/>
  <c r="D22" i="5"/>
  <c r="F21" i="5"/>
  <c r="E21" i="5"/>
  <c r="D21" i="5"/>
  <c r="F20" i="5"/>
  <c r="E20" i="5"/>
  <c r="D20" i="5"/>
  <c r="F19" i="5"/>
  <c r="E19" i="5"/>
  <c r="D19" i="5"/>
  <c r="F18" i="5"/>
  <c r="E18" i="5"/>
  <c r="D18" i="5"/>
  <c r="F17" i="5"/>
  <c r="E17" i="5"/>
  <c r="D17" i="5"/>
  <c r="F16" i="5"/>
  <c r="E16" i="5"/>
  <c r="D16" i="5"/>
  <c r="O15" i="5"/>
  <c r="F15" i="5"/>
  <c r="E15" i="5"/>
  <c r="D15" i="5"/>
  <c r="F14" i="5"/>
  <c r="E14" i="5"/>
  <c r="D14" i="5"/>
  <c r="F13" i="5"/>
  <c r="E13" i="5"/>
  <c r="D13" i="5"/>
  <c r="F12" i="5"/>
  <c r="E12" i="5"/>
  <c r="D12" i="5"/>
  <c r="F11" i="5"/>
  <c r="E11" i="5"/>
  <c r="D11" i="5"/>
  <c r="F10" i="5"/>
  <c r="E10" i="5"/>
  <c r="D10" i="5"/>
  <c r="F9" i="5"/>
  <c r="E9" i="5"/>
  <c r="D9" i="5"/>
  <c r="F8" i="5"/>
  <c r="E8" i="5"/>
  <c r="D8" i="5"/>
  <c r="F7" i="5"/>
  <c r="E7" i="5"/>
  <c r="D7" i="5"/>
  <c r="F6" i="5"/>
  <c r="E6" i="5"/>
  <c r="D6" i="5"/>
  <c r="F5" i="5"/>
  <c r="E5" i="5"/>
  <c r="D5" i="5"/>
  <c r="F4" i="5"/>
  <c r="E4" i="5"/>
  <c r="D4" i="5"/>
  <c r="F3" i="5"/>
  <c r="E3" i="5"/>
  <c r="D3" i="5"/>
  <c r="C25" i="4"/>
  <c r="B25" i="4"/>
  <c r="N16" i="4"/>
  <c r="N15" i="4"/>
  <c r="N14" i="4"/>
  <c r="N13" i="4"/>
  <c r="N12" i="4"/>
  <c r="N11" i="4"/>
  <c r="M14" i="4"/>
  <c r="M15" i="4"/>
  <c r="M16" i="4"/>
  <c r="M13" i="4"/>
  <c r="M12" i="4"/>
  <c r="M11" i="4"/>
  <c r="L16" i="4"/>
  <c r="L15" i="4"/>
  <c r="L14" i="4"/>
  <c r="L13" i="4"/>
  <c r="L12" i="4"/>
  <c r="L11" i="4"/>
  <c r="M10" i="4"/>
  <c r="M9" i="4"/>
  <c r="L10" i="4"/>
  <c r="L9" i="4"/>
  <c r="N10" i="4"/>
  <c r="N9" i="4"/>
  <c r="N17" i="4"/>
  <c r="M17" i="4"/>
  <c r="L17" i="4"/>
  <c r="N24" i="4"/>
  <c r="M24" i="4"/>
  <c r="L24" i="4"/>
  <c r="L23" i="4"/>
  <c r="L22" i="4"/>
  <c r="L21" i="4"/>
  <c r="L20" i="4"/>
  <c r="L19" i="4"/>
  <c r="L18" i="4"/>
  <c r="L8" i="4"/>
  <c r="L7" i="4"/>
  <c r="M23" i="4"/>
  <c r="M22" i="4"/>
  <c r="M21" i="4"/>
  <c r="M20" i="4"/>
  <c r="M19" i="4"/>
  <c r="M18" i="4"/>
  <c r="M8" i="4"/>
  <c r="M7" i="4"/>
  <c r="N23" i="4"/>
  <c r="N22" i="4"/>
  <c r="N21" i="4"/>
  <c r="N20" i="4"/>
  <c r="N19" i="4"/>
  <c r="N18" i="4"/>
  <c r="N8" i="4"/>
  <c r="N7" i="4"/>
  <c r="N6" i="4"/>
  <c r="M6" i="4"/>
  <c r="L6" i="4"/>
  <c r="N5" i="4"/>
  <c r="M5" i="4"/>
  <c r="L5" i="4"/>
  <c r="N4" i="4"/>
  <c r="M4" i="4"/>
  <c r="L4" i="4"/>
  <c r="N3" i="4"/>
  <c r="M3" i="4"/>
  <c r="L3" i="4"/>
  <c r="D25" i="5" l="1"/>
  <c r="G14" i="5"/>
  <c r="G19" i="5"/>
  <c r="G23" i="5"/>
  <c r="G7" i="5"/>
  <c r="G11" i="5"/>
  <c r="G6" i="5"/>
  <c r="G10" i="5"/>
  <c r="G15" i="5"/>
  <c r="G16" i="5"/>
  <c r="G21" i="5"/>
  <c r="G24" i="5"/>
  <c r="G4" i="5"/>
  <c r="G12" i="5"/>
  <c r="G13" i="5"/>
  <c r="G18" i="5"/>
  <c r="G22" i="5"/>
  <c r="O3" i="4"/>
  <c r="G5" i="5"/>
  <c r="G17" i="5"/>
  <c r="G3" i="5"/>
  <c r="G8" i="5"/>
  <c r="G9" i="5"/>
  <c r="G20" i="5"/>
  <c r="O12" i="5"/>
  <c r="P12" i="5" s="1"/>
  <c r="O20" i="5"/>
  <c r="P20" i="5" s="1"/>
  <c r="O23" i="5"/>
  <c r="P23" i="5" s="1"/>
  <c r="O21" i="5"/>
  <c r="P21" i="5" s="1"/>
  <c r="O19" i="5"/>
  <c r="P19" i="5" s="1"/>
  <c r="O22" i="5"/>
  <c r="P22" i="5" s="1"/>
  <c r="O18" i="5"/>
  <c r="P18" i="5" s="1"/>
  <c r="O24" i="5"/>
  <c r="P24" i="5" s="1"/>
  <c r="O17" i="5"/>
  <c r="P17" i="5" s="1"/>
  <c r="O13" i="5"/>
  <c r="P13" i="5" s="1"/>
  <c r="O14" i="5"/>
  <c r="P14" i="5" s="1"/>
  <c r="O11" i="5"/>
  <c r="P11" i="5" s="1"/>
  <c r="O16" i="5"/>
  <c r="P16" i="5" s="1"/>
  <c r="P15" i="5"/>
  <c r="O10" i="5"/>
  <c r="P10" i="5" s="1"/>
  <c r="O9" i="5"/>
  <c r="P9" i="5" s="1"/>
  <c r="O5" i="5"/>
  <c r="P5" i="5" s="1"/>
  <c r="O7" i="5"/>
  <c r="P7" i="5" s="1"/>
  <c r="O6" i="5"/>
  <c r="P6" i="5" s="1"/>
  <c r="O8" i="5"/>
  <c r="P8" i="5" s="1"/>
  <c r="O4" i="5"/>
  <c r="P4" i="5" s="1"/>
  <c r="O3" i="5"/>
  <c r="P3" i="5" s="1"/>
  <c r="G26" i="1"/>
  <c r="E26" i="1"/>
  <c r="G25" i="5" l="1"/>
  <c r="E30" i="5" s="1"/>
  <c r="E33" i="5" s="1"/>
  <c r="P25" i="5"/>
  <c r="E39" i="5" s="1"/>
  <c r="E48" i="5" s="1"/>
  <c r="E14" i="1"/>
  <c r="G14" i="1"/>
  <c r="E50" i="5" l="1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J25" i="4"/>
  <c r="C37" i="4" s="1"/>
  <c r="E37" i="4" s="1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E17" i="4"/>
  <c r="E16" i="4"/>
  <c r="E15" i="4"/>
  <c r="E14" i="4"/>
  <c r="E13" i="4"/>
  <c r="E12" i="4"/>
  <c r="E11" i="4"/>
  <c r="E10" i="4"/>
  <c r="E9" i="4"/>
  <c r="D17" i="4"/>
  <c r="E24" i="4"/>
  <c r="E23" i="4"/>
  <c r="E22" i="4"/>
  <c r="E21" i="4"/>
  <c r="E20" i="4"/>
  <c r="E19" i="4"/>
  <c r="E18" i="4"/>
  <c r="E8" i="4"/>
  <c r="E7" i="4"/>
  <c r="E6" i="4"/>
  <c r="E4" i="4"/>
  <c r="E5" i="4"/>
  <c r="D24" i="4"/>
  <c r="D23" i="4"/>
  <c r="D22" i="4"/>
  <c r="D21" i="4"/>
  <c r="D20" i="4"/>
  <c r="D19" i="4"/>
  <c r="D18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E3" i="4"/>
  <c r="F3" i="4"/>
  <c r="G3" i="4" l="1"/>
  <c r="P3" i="4"/>
  <c r="D25" i="4"/>
  <c r="P20" i="4"/>
  <c r="P17" i="4"/>
  <c r="P18" i="4"/>
  <c r="P5" i="4"/>
  <c r="P9" i="4"/>
  <c r="P13" i="4"/>
  <c r="G5" i="4"/>
  <c r="G21" i="4"/>
  <c r="P6" i="4"/>
  <c r="P10" i="4"/>
  <c r="P14" i="4"/>
  <c r="P22" i="4"/>
  <c r="G9" i="4"/>
  <c r="G13" i="4"/>
  <c r="P7" i="4"/>
  <c r="P11" i="4"/>
  <c r="P15" i="4"/>
  <c r="P19" i="4"/>
  <c r="P23" i="4"/>
  <c r="P21" i="4"/>
  <c r="P4" i="4"/>
  <c r="P8" i="4"/>
  <c r="P12" i="4"/>
  <c r="P16" i="4"/>
  <c r="P24" i="4"/>
  <c r="G17" i="4"/>
  <c r="G24" i="4"/>
  <c r="G14" i="4"/>
  <c r="G19" i="4"/>
  <c r="G23" i="4"/>
  <c r="G20" i="4"/>
  <c r="G18" i="4"/>
  <c r="G22" i="4"/>
  <c r="G10" i="4"/>
  <c r="G16" i="4"/>
  <c r="G6" i="4"/>
  <c r="G7" i="4"/>
  <c r="G8" i="4"/>
  <c r="G11" i="4"/>
  <c r="G15" i="4"/>
  <c r="G4" i="4"/>
  <c r="G12" i="4"/>
  <c r="I25" i="4" l="1"/>
  <c r="P25" i="4"/>
  <c r="E39" i="4" s="1"/>
  <c r="G25" i="4"/>
  <c r="E30" i="4" s="1"/>
  <c r="E33" i="4" s="1"/>
  <c r="C36" i="4" l="1"/>
  <c r="E36" i="4" s="1"/>
  <c r="H25" i="4"/>
  <c r="E35" i="4" s="1"/>
  <c r="K25" i="4" l="1"/>
  <c r="C38" i="4" l="1"/>
  <c r="E38" i="4" s="1"/>
  <c r="E48" i="4" s="1"/>
  <c r="E50" i="4" s="1"/>
  <c r="G22" i="1"/>
  <c r="E22" i="1"/>
  <c r="G18" i="1"/>
  <c r="E18" i="1"/>
  <c r="G10" i="1"/>
  <c r="E10" i="1"/>
  <c r="E6" i="1"/>
  <c r="G6" i="1"/>
</calcChain>
</file>

<file path=xl/sharedStrings.xml><?xml version="1.0" encoding="utf-8"?>
<sst xmlns="http://schemas.openxmlformats.org/spreadsheetml/2006/main" count="380" uniqueCount="122">
  <si>
    <t>Klasse:</t>
  </si>
  <si>
    <t>Klubafregning til Distriktet JF / DCU:</t>
  </si>
  <si>
    <t>Klubafregning til Distriktet SJ / DCU:</t>
  </si>
  <si>
    <t>A</t>
  </si>
  <si>
    <t>U17</t>
  </si>
  <si>
    <t>* Dommervogn til konkurrenceløb Sjælland: 4000,- (ubegrænset antal anvendelser ved åbne løb for alle klasser, inkl. nødvendigt udstyr)</t>
  </si>
  <si>
    <t>* Dommervogn til konkurrenceløb Jylland-Fyn: 0,- (inkl. nødvendigt udstyr)</t>
  </si>
  <si>
    <t>Ved distriktsmesterskaber står arrangørklubben for præmierne, og distriktet leverer medaljerne til konkurrenceklasser.</t>
  </si>
  <si>
    <t>DCU fond</t>
  </si>
  <si>
    <t>DCU IT gebyr</t>
  </si>
  <si>
    <t>Distrikt</t>
  </si>
  <si>
    <t>Pr. rytter i alt</t>
  </si>
  <si>
    <t>Resultat</t>
  </si>
  <si>
    <t>Samlede udgifter</t>
  </si>
  <si>
    <t>Andet</t>
  </si>
  <si>
    <t>Samaritter</t>
  </si>
  <si>
    <t>Toiletvogn</t>
  </si>
  <si>
    <t>Kontroltjeneste</t>
  </si>
  <si>
    <t>Forplejning</t>
  </si>
  <si>
    <t>Dommervogn</t>
  </si>
  <si>
    <t>Beregnet</t>
  </si>
  <si>
    <t>Pokaler</t>
  </si>
  <si>
    <t>Samlede indtægter</t>
  </si>
  <si>
    <t>Sponsorat</t>
  </si>
  <si>
    <t>Startpenge</t>
  </si>
  <si>
    <t>Økonomi:</t>
  </si>
  <si>
    <t>H70</t>
  </si>
  <si>
    <t>H60</t>
  </si>
  <si>
    <t>H50</t>
  </si>
  <si>
    <t>H40</t>
  </si>
  <si>
    <t>D50</t>
  </si>
  <si>
    <t>D40</t>
  </si>
  <si>
    <t>Dame B</t>
  </si>
  <si>
    <t>Dame A</t>
  </si>
  <si>
    <t>B</t>
  </si>
  <si>
    <t>Total startpenge</t>
  </si>
  <si>
    <t>U19</t>
  </si>
  <si>
    <t>U11</t>
  </si>
  <si>
    <t>U11P</t>
  </si>
  <si>
    <t>U13</t>
  </si>
  <si>
    <t>U13P</t>
  </si>
  <si>
    <t>U15</t>
  </si>
  <si>
    <t>U15P</t>
  </si>
  <si>
    <t>U19P</t>
  </si>
  <si>
    <t>U17P</t>
  </si>
  <si>
    <t>U11-U15</t>
  </si>
  <si>
    <t>Klasse</t>
  </si>
  <si>
    <t>Herrer A</t>
  </si>
  <si>
    <t>Løbsledelse</t>
  </si>
  <si>
    <t xml:space="preserve">I børne- og ungdomsklasser skal man uagtet deltagerantal giver præmie til 1, 2 og 3. </t>
  </si>
  <si>
    <t>x</t>
  </si>
  <si>
    <t>Pokal</t>
  </si>
  <si>
    <t>Startgebyr (Max):</t>
  </si>
  <si>
    <t>Præmiesum</t>
  </si>
  <si>
    <t>Deltagere rettidig tilmeldt</t>
  </si>
  <si>
    <t>Deltagere eftertilmeldt</t>
  </si>
  <si>
    <t>Motion - voksen</t>
  </si>
  <si>
    <t>Motion - barn</t>
  </si>
  <si>
    <t>Deltager i alt</t>
  </si>
  <si>
    <t>Præmiesum kr.</t>
  </si>
  <si>
    <t>Antal Pokaler</t>
  </si>
  <si>
    <t>DCU It gebyr</t>
  </si>
  <si>
    <t>DCU Fond</t>
  </si>
  <si>
    <t>Distriktsafgift</t>
  </si>
  <si>
    <t>DCU og Distriktafregning
pr. rytter</t>
  </si>
  <si>
    <t>DCU og Distriktafregning
i alt</t>
  </si>
  <si>
    <t>DCU Fond, DCU it-gebyr, Distrikstsafgift</t>
  </si>
  <si>
    <t>Antal</t>
  </si>
  <si>
    <t>á</t>
  </si>
  <si>
    <t>Sum</t>
  </si>
  <si>
    <t>Startpenge takst</t>
  </si>
  <si>
    <t>Startpenge takst eftertilmleding</t>
  </si>
  <si>
    <t>Indtast/revider i grønne felter!</t>
  </si>
  <si>
    <t>Salgsbod</t>
  </si>
  <si>
    <t>Note *1</t>
  </si>
  <si>
    <t>Note *2</t>
  </si>
  <si>
    <t>Note *3</t>
  </si>
  <si>
    <t xml:space="preserve">I A, B, U19, U19P, DA, DB præmieres der (pr påbegyndt tilmelding inkl. efteranmeldelser) i forholdet 1:3 op til 30 tilmeldte ryttere og herefter i forholdet 1:5
</t>
  </si>
  <si>
    <t xml:space="preserve"> op til 15 præmier. Fx: 4 tilmeldte rytter = 2 præmier, 31 tilmeldte = 11 præmier osv). Udvid gerne præmierækken til fuldt podie af hensyn til podiefoto.</t>
  </si>
  <si>
    <t xml:space="preserve">Præmieantal: I masterklasser præmieres der (pr påbegyndt tilmelding inkl. efteranmeldelser) i forholdet 1:3 op til 5 præmier. Fx: 4 tilmeldte rytter = 2 </t>
  </si>
  <si>
    <t>præmier, 7 tilmeldte = 3 præmier osv). Udvid gerne præmierækken  til fuldt podie af hensyn til podiefoto.</t>
  </si>
  <si>
    <t>I børne- og ungdomsklasser præmieres der (pr påbegyndt tilmelding inkl. efteranmeldelser) i forholdet 1:3, dog max 25 præmier. Fx: 7 tilmeldte rytter = 3</t>
  </si>
  <si>
    <t xml:space="preserve">præmier, 31 tilmeldte = 11 præmier osv). </t>
  </si>
  <si>
    <t>for national kommissær/fotobemanding.</t>
  </si>
  <si>
    <t>* Til UCI løb: Arrangør forestår alt afregning direkte med international kommissær, derudover står arrangør for fortæring og overnatning</t>
  </si>
  <si>
    <t>6-25</t>
  </si>
  <si>
    <t>Ingen præmiekrav</t>
  </si>
  <si>
    <t>Blomster / Naturalier</t>
  </si>
  <si>
    <t>U17 *3</t>
  </si>
  <si>
    <t>U17P *3</t>
  </si>
  <si>
    <t>U11 *3</t>
  </si>
  <si>
    <t>U11P *3</t>
  </si>
  <si>
    <t>U13 *3</t>
  </si>
  <si>
    <t>U13P *3</t>
  </si>
  <si>
    <t>U15 *3</t>
  </si>
  <si>
    <t>U15P *3</t>
  </si>
  <si>
    <t>Senior / U19</t>
  </si>
  <si>
    <t>Motion voksen</t>
  </si>
  <si>
    <t>Motion barn</t>
  </si>
  <si>
    <t>Antal Blomster/Bånd</t>
  </si>
  <si>
    <t>Antal Naturalier</t>
  </si>
  <si>
    <t>Blomster/Bånd</t>
  </si>
  <si>
    <t>Naturalier</t>
  </si>
  <si>
    <t>I alt</t>
  </si>
  <si>
    <t>Det bør det tilstræbes at præmiere med pokaler efter forhåndstilmeldingerne i U11-U15, mens præmier udløst af efter tilmeldinger kan præmieres med pengepræmier.</t>
  </si>
  <si>
    <t>Klasse / Plac</t>
  </si>
  <si>
    <t>*1</t>
  </si>
  <si>
    <t>Eftertilmelding (Max):</t>
  </si>
  <si>
    <t>NB</t>
  </si>
  <si>
    <t>Herrer B</t>
  </si>
  <si>
    <t>*2</t>
  </si>
  <si>
    <t>*3</t>
  </si>
  <si>
    <t>*4</t>
  </si>
  <si>
    <t>Note *4</t>
  </si>
  <si>
    <t>Ingen men *4</t>
  </si>
  <si>
    <t xml:space="preserve">I motionsklasser er der ikke præmiekrav, men giv gerne præmie som i sammenlignelig klasse eller lodtrækningspræmier. </t>
  </si>
  <si>
    <t>Indtast i "sum"</t>
  </si>
  <si>
    <t>Indtast i "á"</t>
  </si>
  <si>
    <r>
      <t xml:space="preserve">Præmiering ved cykelløb 2019/2020, </t>
    </r>
    <r>
      <rPr>
        <b/>
        <sz val="14"/>
        <color rgb="FF000000"/>
        <rFont val="Calibri"/>
        <family val="2"/>
        <scheme val="minor"/>
      </rPr>
      <t>Cykle cross:</t>
    </r>
  </si>
  <si>
    <t>Nedennævnte beløb er minimums præmiesatser fastsat af cross udvalg og godkendt af Distrikterne for sæson 2019/2020.</t>
  </si>
  <si>
    <t>Cykle Cross: Startpenge og distriktsafregning 2019/2020:</t>
  </si>
  <si>
    <t>Ver. 20190918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</si>
</sst>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26"/>
      <name val="Arial"/>
      <family val="2"/>
    </font>
    <font>
      <sz val="18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51"/>
      </patternFill>
    </fill>
    <fill>
      <patternFill patternType="solid">
        <fgColor rgb="FF92D050"/>
        <bgColor indexed="3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1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0" fillId="0" borderId="0" xfId="1" applyFont="1"/>
    <xf numFmtId="164" fontId="1" fillId="0" borderId="0" xfId="1" applyFont="1"/>
    <xf numFmtId="0" fontId="7" fillId="0" borderId="0" xfId="2"/>
    <xf numFmtId="0" fontId="7" fillId="0" borderId="0" xfId="2" applyBorder="1"/>
    <xf numFmtId="0" fontId="8" fillId="0" borderId="0" xfId="2" applyFont="1" applyBorder="1"/>
    <xf numFmtId="0" fontId="7" fillId="0" borderId="0" xfId="2" applyFont="1" applyFill="1" applyBorder="1" applyAlignment="1"/>
    <xf numFmtId="0" fontId="7" fillId="0" borderId="0" xfId="2" applyFont="1" applyBorder="1" applyAlignment="1"/>
    <xf numFmtId="0" fontId="7" fillId="0" borderId="0" xfId="2" applyBorder="1" applyAlignment="1">
      <alignment horizontal="left"/>
    </xf>
    <xf numFmtId="0" fontId="7" fillId="0" borderId="0" xfId="2" applyBorder="1" applyAlignment="1"/>
    <xf numFmtId="0" fontId="7" fillId="6" borderId="15" xfId="2" applyFill="1" applyBorder="1"/>
    <xf numFmtId="0" fontId="7" fillId="4" borderId="18" xfId="2" applyFont="1" applyFill="1" applyBorder="1"/>
    <xf numFmtId="0" fontId="7" fillId="6" borderId="19" xfId="2" applyFont="1" applyFill="1" applyBorder="1"/>
    <xf numFmtId="0" fontId="7" fillId="6" borderId="4" xfId="2" applyFill="1" applyBorder="1"/>
    <xf numFmtId="0" fontId="7" fillId="4" borderId="8" xfId="2" applyFont="1" applyFill="1" applyBorder="1"/>
    <xf numFmtId="0" fontId="7" fillId="7" borderId="8" xfId="2" applyFont="1" applyFill="1" applyBorder="1"/>
    <xf numFmtId="0" fontId="7" fillId="6" borderId="20" xfId="2" applyFont="1" applyFill="1" applyBorder="1"/>
    <xf numFmtId="0" fontId="7" fillId="6" borderId="9" xfId="2" applyFill="1" applyBorder="1"/>
    <xf numFmtId="0" fontId="7" fillId="8" borderId="21" xfId="2" applyFont="1" applyFill="1" applyBorder="1"/>
    <xf numFmtId="0" fontId="8" fillId="2" borderId="1" xfId="2" applyFont="1" applyFill="1" applyBorder="1"/>
    <xf numFmtId="0" fontId="7" fillId="0" borderId="22" xfId="2" applyBorder="1"/>
    <xf numFmtId="0" fontId="7" fillId="0" borderId="22" xfId="2" applyFont="1" applyBorder="1"/>
    <xf numFmtId="0" fontId="7" fillId="0" borderId="23" xfId="2" applyBorder="1"/>
    <xf numFmtId="0" fontId="7" fillId="0" borderId="0" xfId="2" applyBorder="1" applyAlignment="1">
      <alignment horizontal="center"/>
    </xf>
    <xf numFmtId="0" fontId="7" fillId="0" borderId="8" xfId="2" applyFont="1" applyFill="1" applyBorder="1"/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165" fontId="3" fillId="0" borderId="26" xfId="1" applyNumberFormat="1" applyFont="1" applyFill="1" applyBorder="1" applyAlignment="1">
      <alignment vertical="center" wrapText="1"/>
    </xf>
    <xf numFmtId="165" fontId="3" fillId="0" borderId="28" xfId="1" applyNumberFormat="1" applyFont="1" applyFill="1" applyBorder="1" applyAlignment="1">
      <alignment vertical="center" wrapText="1"/>
    </xf>
    <xf numFmtId="165" fontId="3" fillId="0" borderId="20" xfId="1" applyNumberFormat="1" applyFont="1" applyFill="1" applyBorder="1" applyAlignment="1">
      <alignment vertical="center" wrapText="1"/>
    </xf>
    <xf numFmtId="0" fontId="7" fillId="0" borderId="0" xfId="2" applyFill="1"/>
    <xf numFmtId="0" fontId="7" fillId="6" borderId="20" xfId="2" applyFill="1" applyBorder="1"/>
    <xf numFmtId="0" fontId="7" fillId="6" borderId="19" xfId="2" applyFill="1" applyBorder="1"/>
    <xf numFmtId="0" fontId="7" fillId="6" borderId="17" xfId="2" applyFill="1" applyBorder="1"/>
    <xf numFmtId="0" fontId="7" fillId="5" borderId="10" xfId="2" applyFont="1" applyFill="1" applyBorder="1"/>
    <xf numFmtId="0" fontId="7" fillId="5" borderId="3" xfId="2" applyFont="1" applyFill="1" applyBorder="1"/>
    <xf numFmtId="0" fontId="7" fillId="5" borderId="14" xfId="2" applyFont="1" applyFill="1" applyBorder="1"/>
    <xf numFmtId="0" fontId="9" fillId="2" borderId="1" xfId="2" applyFont="1" applyFill="1" applyBorder="1"/>
    <xf numFmtId="0" fontId="9" fillId="2" borderId="11" xfId="2" applyFont="1" applyFill="1" applyBorder="1"/>
    <xf numFmtId="0" fontId="9" fillId="2" borderId="12" xfId="2" applyFont="1" applyFill="1" applyBorder="1"/>
    <xf numFmtId="0" fontId="9" fillId="3" borderId="12" xfId="2" applyFont="1" applyFill="1" applyBorder="1"/>
    <xf numFmtId="0" fontId="9" fillId="2" borderId="16" xfId="2" applyFont="1" applyFill="1" applyBorder="1"/>
    <xf numFmtId="0" fontId="9" fillId="2" borderId="0" xfId="2" applyFont="1" applyFill="1" applyBorder="1"/>
    <xf numFmtId="0" fontId="9" fillId="3" borderId="0" xfId="2" applyFont="1" applyFill="1" applyBorder="1"/>
    <xf numFmtId="0" fontId="7" fillId="5" borderId="0" xfId="2" applyFill="1"/>
    <xf numFmtId="0" fontId="11" fillId="5" borderId="24" xfId="2" applyFont="1" applyFill="1" applyBorder="1" applyAlignment="1">
      <alignment horizontal="left"/>
    </xf>
    <xf numFmtId="0" fontId="8" fillId="0" borderId="0" xfId="2" applyFont="1" applyFill="1"/>
    <xf numFmtId="0" fontId="8" fillId="0" borderId="3" xfId="2" applyFont="1" applyFill="1" applyBorder="1"/>
    <xf numFmtId="0" fontId="7" fillId="0" borderId="3" xfId="2" applyFill="1" applyBorder="1"/>
    <xf numFmtId="0" fontId="10" fillId="5" borderId="24" xfId="2" applyFont="1" applyFill="1" applyBorder="1" applyAlignment="1">
      <alignment horizontal="left"/>
    </xf>
    <xf numFmtId="0" fontId="7" fillId="5" borderId="22" xfId="2" applyFill="1" applyBorder="1" applyAlignment="1">
      <alignment horizontal="left"/>
    </xf>
    <xf numFmtId="0" fontId="7" fillId="5" borderId="22" xfId="2" applyFill="1" applyBorder="1"/>
    <xf numFmtId="0" fontId="7" fillId="0" borderId="31" xfId="2" applyBorder="1"/>
    <xf numFmtId="0" fontId="8" fillId="5" borderId="10" xfId="2" applyFont="1" applyFill="1" applyBorder="1"/>
    <xf numFmtId="0" fontId="0" fillId="0" borderId="3" xfId="0" applyBorder="1" applyAlignment="1">
      <alignment horizontal="center"/>
    </xf>
    <xf numFmtId="164" fontId="0" fillId="0" borderId="3" xfId="1" quotePrefix="1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0" xfId="1" applyFont="1" applyAlignment="1">
      <alignment horizontal="center"/>
    </xf>
    <xf numFmtId="164" fontId="0" fillId="0" borderId="0" xfId="1" applyFont="1" applyAlignment="1">
      <alignment horizontal="center"/>
    </xf>
    <xf numFmtId="166" fontId="3" fillId="0" borderId="26" xfId="1" applyNumberFormat="1" applyFont="1" applyFill="1" applyBorder="1" applyAlignment="1">
      <alignment vertical="center"/>
    </xf>
    <xf numFmtId="0" fontId="8" fillId="0" borderId="12" xfId="2" applyFont="1" applyFill="1" applyBorder="1" applyAlignment="1">
      <alignment textRotation="90"/>
    </xf>
    <xf numFmtId="0" fontId="8" fillId="0" borderId="10" xfId="2" applyFont="1" applyFill="1" applyBorder="1"/>
    <xf numFmtId="0" fontId="7" fillId="0" borderId="10" xfId="2" applyFill="1" applyBorder="1"/>
    <xf numFmtId="0" fontId="8" fillId="0" borderId="14" xfId="2" applyFont="1" applyFill="1" applyBorder="1"/>
    <xf numFmtId="0" fontId="7" fillId="0" borderId="14" xfId="2" applyFill="1" applyBorder="1"/>
    <xf numFmtId="0" fontId="8" fillId="9" borderId="11" xfId="2" applyFont="1" applyFill="1" applyBorder="1" applyAlignment="1">
      <alignment textRotation="90"/>
    </xf>
    <xf numFmtId="0" fontId="8" fillId="9" borderId="12" xfId="2" applyFont="1" applyFill="1" applyBorder="1" applyAlignment="1">
      <alignment textRotation="90"/>
    </xf>
    <xf numFmtId="0" fontId="8" fillId="0" borderId="32" xfId="2" applyFont="1" applyFill="1" applyBorder="1" applyAlignment="1">
      <alignment textRotation="90"/>
    </xf>
    <xf numFmtId="0" fontId="7" fillId="0" borderId="33" xfId="2" applyFill="1" applyBorder="1"/>
    <xf numFmtId="0" fontId="7" fillId="0" borderId="5" xfId="2" applyFill="1" applyBorder="1"/>
    <xf numFmtId="0" fontId="7" fillId="0" borderId="34" xfId="2" applyFill="1" applyBorder="1"/>
    <xf numFmtId="0" fontId="9" fillId="3" borderId="32" xfId="2" applyFont="1" applyFill="1" applyBorder="1"/>
    <xf numFmtId="0" fontId="2" fillId="0" borderId="0" xfId="0" applyFont="1" applyAlignment="1">
      <alignment horizontal="right" vertical="top"/>
    </xf>
    <xf numFmtId="0" fontId="12" fillId="0" borderId="3" xfId="0" applyFont="1" applyFill="1" applyBorder="1"/>
    <xf numFmtId="0" fontId="7" fillId="0" borderId="3" xfId="2" applyFont="1" applyFill="1" applyBorder="1" applyAlignment="1">
      <alignment horizontal="center"/>
    </xf>
    <xf numFmtId="0" fontId="12" fillId="0" borderId="0" xfId="0" applyFont="1" applyFill="1"/>
    <xf numFmtId="0" fontId="13" fillId="0" borderId="3" xfId="2" applyFont="1" applyBorder="1"/>
    <xf numFmtId="0" fontId="14" fillId="0" borderId="3" xfId="2" applyFont="1" applyBorder="1" applyAlignment="1">
      <alignment horizontal="left"/>
    </xf>
    <xf numFmtId="0" fontId="14" fillId="0" borderId="2" xfId="2" applyFont="1" applyBorder="1" applyAlignment="1">
      <alignment horizontal="left"/>
    </xf>
    <xf numFmtId="0" fontId="13" fillId="0" borderId="3" xfId="2" applyFont="1" applyFill="1" applyBorder="1"/>
    <xf numFmtId="0" fontId="14" fillId="0" borderId="3" xfId="2" applyFont="1" applyFill="1" applyBorder="1" applyAlignment="1">
      <alignment horizontal="left"/>
    </xf>
    <xf numFmtId="0" fontId="14" fillId="0" borderId="3" xfId="2" applyFont="1" applyFill="1" applyBorder="1"/>
    <xf numFmtId="0" fontId="14" fillId="0" borderId="3" xfId="2" applyFont="1" applyBorder="1"/>
    <xf numFmtId="0" fontId="14" fillId="0" borderId="0" xfId="2" applyFont="1" applyBorder="1" applyAlignment="1">
      <alignment horizontal="left"/>
    </xf>
    <xf numFmtId="0" fontId="15" fillId="0" borderId="3" xfId="2" applyFont="1" applyFill="1" applyBorder="1"/>
    <xf numFmtId="4" fontId="15" fillId="0" borderId="3" xfId="2" quotePrefix="1" applyNumberFormat="1" applyFont="1" applyFill="1" applyBorder="1"/>
    <xf numFmtId="4" fontId="15" fillId="0" borderId="3" xfId="2" applyNumberFormat="1" applyFont="1" applyFill="1" applyBorder="1"/>
    <xf numFmtId="1" fontId="14" fillId="0" borderId="3" xfId="2" applyNumberFormat="1" applyFont="1" applyBorder="1"/>
    <xf numFmtId="0" fontId="14" fillId="0" borderId="0" xfId="2" applyFont="1"/>
    <xf numFmtId="0" fontId="15" fillId="5" borderId="3" xfId="2" applyFont="1" applyFill="1" applyBorder="1"/>
    <xf numFmtId="1" fontId="15" fillId="5" borderId="3" xfId="2" applyNumberFormat="1" applyFont="1" applyFill="1" applyBorder="1"/>
    <xf numFmtId="1" fontId="15" fillId="0" borderId="3" xfId="2" applyNumberFormat="1" applyFont="1" applyFill="1" applyBorder="1"/>
    <xf numFmtId="3" fontId="15" fillId="0" borderId="3" xfId="2" applyNumberFormat="1" applyFont="1" applyFill="1" applyBorder="1"/>
    <xf numFmtId="0" fontId="15" fillId="0" borderId="3" xfId="2" applyFont="1" applyFill="1" applyBorder="1" applyAlignment="1">
      <alignment wrapText="1"/>
    </xf>
    <xf numFmtId="0" fontId="14" fillId="0" borderId="0" xfId="2" applyFont="1" applyFill="1" applyBorder="1"/>
    <xf numFmtId="0" fontId="14" fillId="0" borderId="0" xfId="2" applyFont="1" applyFill="1"/>
    <xf numFmtId="0" fontId="14" fillId="0" borderId="0" xfId="2" applyFont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25" xfId="1" applyNumberFormat="1" applyFont="1" applyFill="1" applyBorder="1" applyAlignment="1">
      <alignment horizontal="center" vertical="center"/>
    </xf>
    <xf numFmtId="165" fontId="3" fillId="0" borderId="13" xfId="1" applyNumberFormat="1" applyFont="1" applyFill="1" applyBorder="1" applyAlignment="1">
      <alignment horizontal="center" vertical="center"/>
    </xf>
    <xf numFmtId="165" fontId="3" fillId="0" borderId="10" xfId="1" applyNumberFormat="1" applyFont="1" applyFill="1" applyBorder="1" applyAlignment="1">
      <alignment horizontal="center" vertical="center"/>
    </xf>
    <xf numFmtId="165" fontId="3" fillId="0" borderId="25" xfId="1" applyNumberFormat="1" applyFont="1" applyFill="1" applyBorder="1" applyAlignment="1">
      <alignment horizontal="center" vertical="center" wrapText="1"/>
    </xf>
    <xf numFmtId="165" fontId="3" fillId="0" borderId="13" xfId="1" applyNumberFormat="1" applyFont="1" applyFill="1" applyBorder="1" applyAlignment="1">
      <alignment horizontal="center" vertical="center" wrapText="1"/>
    </xf>
    <xf numFmtId="165" fontId="3" fillId="0" borderId="10" xfId="1" applyNumberFormat="1" applyFont="1" applyFill="1" applyBorder="1" applyAlignment="1">
      <alignment horizontal="center" vertical="center" wrapText="1"/>
    </xf>
  </cellXfs>
  <cellStyles count="3">
    <cellStyle name="Komma" xfId="1" builtinId="3"/>
    <cellStyle name="Normal" xfId="0" builtinId="0"/>
    <cellStyle name="Normal 2" xfId="2" xr:uid="{00000000-0005-0000-0000-000002000000}"/>
  </cellStyles>
  <dxfs count="1">
    <dxf>
      <font>
        <b val="0"/>
        <condense val="0"/>
        <extend val="0"/>
        <color indexed="2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6"/>
  <sheetViews>
    <sheetView zoomScale="90" zoomScaleNormal="90" workbookViewId="0">
      <selection activeCell="A3" sqref="A3"/>
    </sheetView>
  </sheetViews>
  <sheetFormatPr defaultRowHeight="12.75" x14ac:dyDescent="0.2"/>
  <cols>
    <col min="1" max="1" width="26.7109375" style="6" bestFit="1" customWidth="1"/>
    <col min="2" max="2" width="15.42578125" style="6" bestFit="1" customWidth="1"/>
    <col min="3" max="3" width="6.28515625" style="6" bestFit="1" customWidth="1"/>
    <col min="4" max="4" width="6" style="6" bestFit="1" customWidth="1"/>
    <col min="5" max="7" width="9.140625" style="6" bestFit="1" customWidth="1"/>
    <col min="8" max="8" width="13.85546875" style="6" bestFit="1" customWidth="1"/>
    <col min="9" max="9" width="4.42578125" style="6" bestFit="1" customWidth="1"/>
    <col min="10" max="11" width="4.28515625" style="6" bestFit="1" customWidth="1"/>
    <col min="12" max="14" width="3.5703125" style="6" bestFit="1" customWidth="1"/>
    <col min="15" max="15" width="7.5703125" style="6" bestFit="1" customWidth="1"/>
    <col min="16" max="16" width="9.140625" style="6" bestFit="1" customWidth="1"/>
    <col min="17" max="16384" width="9.140625" style="6"/>
  </cols>
  <sheetData>
    <row r="1" spans="1:16" ht="33.75" thickBot="1" x14ac:dyDescent="0.5">
      <c r="A1" s="55" t="s">
        <v>72</v>
      </c>
      <c r="B1" s="56"/>
      <c r="C1" s="56"/>
      <c r="D1" s="56"/>
      <c r="E1" s="57"/>
      <c r="F1" s="23"/>
      <c r="G1" s="23"/>
      <c r="H1" s="25"/>
      <c r="I1" s="24"/>
      <c r="J1" s="24"/>
      <c r="K1" s="23"/>
      <c r="L1" s="23"/>
      <c r="M1" s="23"/>
      <c r="N1" s="23"/>
      <c r="O1" s="23"/>
      <c r="P1" s="58"/>
    </row>
    <row r="2" spans="1:16" ht="174" thickBot="1" x14ac:dyDescent="0.25">
      <c r="A2" s="22" t="s">
        <v>46</v>
      </c>
      <c r="B2" s="71" t="s">
        <v>54</v>
      </c>
      <c r="C2" s="71" t="s">
        <v>55</v>
      </c>
      <c r="D2" s="66" t="s">
        <v>58</v>
      </c>
      <c r="E2" s="66" t="s">
        <v>70</v>
      </c>
      <c r="F2" s="66" t="s">
        <v>71</v>
      </c>
      <c r="G2" s="66" t="s">
        <v>35</v>
      </c>
      <c r="H2" s="72" t="s">
        <v>59</v>
      </c>
      <c r="I2" s="72" t="s">
        <v>99</v>
      </c>
      <c r="J2" s="72" t="s">
        <v>100</v>
      </c>
      <c r="K2" s="72" t="s">
        <v>60</v>
      </c>
      <c r="L2" s="66" t="s">
        <v>62</v>
      </c>
      <c r="M2" s="66" t="s">
        <v>61</v>
      </c>
      <c r="N2" s="66" t="s">
        <v>63</v>
      </c>
      <c r="O2" s="66" t="s">
        <v>64</v>
      </c>
      <c r="P2" s="73" t="s">
        <v>65</v>
      </c>
    </row>
    <row r="3" spans="1:16" x14ac:dyDescent="0.2">
      <c r="A3" s="21" t="s">
        <v>3</v>
      </c>
      <c r="B3" s="20"/>
      <c r="C3" s="37"/>
      <c r="D3" s="67">
        <f>+B3+C3</f>
        <v>0</v>
      </c>
      <c r="E3" s="68">
        <f>+Faktaark!B3</f>
        <v>175</v>
      </c>
      <c r="F3" s="68">
        <f>+Faktaark!C3</f>
        <v>350</v>
      </c>
      <c r="G3" s="68">
        <f>+(B3*E3)+(C3*F3)</f>
        <v>0</v>
      </c>
      <c r="H3" s="19"/>
      <c r="I3" s="40"/>
      <c r="J3" s="40"/>
      <c r="K3" s="40">
        <v>0</v>
      </c>
      <c r="L3" s="68">
        <f>+Faktaark!G3</f>
        <v>15</v>
      </c>
      <c r="M3" s="68">
        <f>+Faktaark!G4</f>
        <v>10</v>
      </c>
      <c r="N3" s="68">
        <f>+Faktaark!G5</f>
        <v>45</v>
      </c>
      <c r="O3" s="68">
        <f>+L3+M3+N3</f>
        <v>70</v>
      </c>
      <c r="P3" s="74">
        <f>+D3*O3</f>
        <v>0</v>
      </c>
    </row>
    <row r="4" spans="1:16" x14ac:dyDescent="0.2">
      <c r="A4" s="18" t="s">
        <v>34</v>
      </c>
      <c r="B4" s="16"/>
      <c r="C4" s="38"/>
      <c r="D4" s="53">
        <f t="shared" ref="D4:D24" si="0">+B4+C4</f>
        <v>0</v>
      </c>
      <c r="E4" s="54">
        <f>+Faktaark!B7</f>
        <v>150</v>
      </c>
      <c r="F4" s="54">
        <f>+Faktaark!C7</f>
        <v>300</v>
      </c>
      <c r="G4" s="54">
        <f t="shared" ref="G4:G24" si="1">+(B4*E4)+(C4*F4)</f>
        <v>0</v>
      </c>
      <c r="H4" s="15"/>
      <c r="I4" s="40"/>
      <c r="J4" s="40"/>
      <c r="K4" s="41">
        <v>0</v>
      </c>
      <c r="L4" s="54">
        <f>+Faktaark!G7</f>
        <v>15</v>
      </c>
      <c r="M4" s="54">
        <f>+Faktaark!G8</f>
        <v>10</v>
      </c>
      <c r="N4" s="54">
        <f>+Faktaark!G9</f>
        <v>45</v>
      </c>
      <c r="O4" s="54">
        <f t="shared" ref="O4:O24" si="2">+L4+M4+N4</f>
        <v>70</v>
      </c>
      <c r="P4" s="75">
        <f t="shared" ref="P4:P24" si="3">+D4*O4</f>
        <v>0</v>
      </c>
    </row>
    <row r="5" spans="1:16" x14ac:dyDescent="0.2">
      <c r="A5" s="27" t="s">
        <v>36</v>
      </c>
      <c r="B5" s="16"/>
      <c r="C5" s="38"/>
      <c r="D5" s="53">
        <f t="shared" si="0"/>
        <v>0</v>
      </c>
      <c r="E5" s="54">
        <f>+Faktaark!B7</f>
        <v>150</v>
      </c>
      <c r="F5" s="54">
        <f>+Faktaark!C7</f>
        <v>300</v>
      </c>
      <c r="G5" s="54">
        <f t="shared" si="1"/>
        <v>0</v>
      </c>
      <c r="H5" s="15"/>
      <c r="I5" s="40"/>
      <c r="J5" s="40"/>
      <c r="K5" s="41">
        <v>0</v>
      </c>
      <c r="L5" s="54">
        <f>+Faktaark!G7</f>
        <v>15</v>
      </c>
      <c r="M5" s="54">
        <f>+Faktaark!G8</f>
        <v>10</v>
      </c>
      <c r="N5" s="54">
        <f>+Faktaark!G9</f>
        <v>45</v>
      </c>
      <c r="O5" s="54">
        <f t="shared" si="2"/>
        <v>70</v>
      </c>
      <c r="P5" s="75">
        <f t="shared" si="3"/>
        <v>0</v>
      </c>
    </row>
    <row r="6" spans="1:16" x14ac:dyDescent="0.2">
      <c r="A6" s="27" t="s">
        <v>43</v>
      </c>
      <c r="B6" s="16"/>
      <c r="C6" s="38"/>
      <c r="D6" s="53">
        <f t="shared" si="0"/>
        <v>0</v>
      </c>
      <c r="E6" s="54">
        <f>+Faktaark!B7</f>
        <v>150</v>
      </c>
      <c r="F6" s="54">
        <f>+Faktaark!C7</f>
        <v>300</v>
      </c>
      <c r="G6" s="54">
        <f t="shared" si="1"/>
        <v>0</v>
      </c>
      <c r="H6" s="15"/>
      <c r="I6" s="40"/>
      <c r="J6" s="40"/>
      <c r="K6" s="41">
        <v>0</v>
      </c>
      <c r="L6" s="54">
        <f>+Faktaark!G7</f>
        <v>15</v>
      </c>
      <c r="M6" s="54">
        <f>+Faktaark!G8</f>
        <v>10</v>
      </c>
      <c r="N6" s="54">
        <f>+Faktaark!G9</f>
        <v>45</v>
      </c>
      <c r="O6" s="54">
        <f t="shared" si="2"/>
        <v>70</v>
      </c>
      <c r="P6" s="75">
        <f t="shared" si="3"/>
        <v>0</v>
      </c>
    </row>
    <row r="7" spans="1:16" x14ac:dyDescent="0.2">
      <c r="A7" s="17" t="s">
        <v>33</v>
      </c>
      <c r="B7" s="16"/>
      <c r="C7" s="38"/>
      <c r="D7" s="53">
        <f t="shared" si="0"/>
        <v>0</v>
      </c>
      <c r="E7" s="54">
        <f>+Faktaark!B7</f>
        <v>150</v>
      </c>
      <c r="F7" s="54">
        <f>+Faktaark!C7</f>
        <v>300</v>
      </c>
      <c r="G7" s="54">
        <f t="shared" si="1"/>
        <v>0</v>
      </c>
      <c r="H7" s="15"/>
      <c r="I7" s="40"/>
      <c r="J7" s="40"/>
      <c r="K7" s="41">
        <v>0</v>
      </c>
      <c r="L7" s="54">
        <f>+Faktaark!G7</f>
        <v>15</v>
      </c>
      <c r="M7" s="54">
        <f>+Faktaark!G8</f>
        <v>10</v>
      </c>
      <c r="N7" s="54">
        <f>+Faktaark!G9</f>
        <v>45</v>
      </c>
      <c r="O7" s="54">
        <f t="shared" si="2"/>
        <v>70</v>
      </c>
      <c r="P7" s="75">
        <f t="shared" si="3"/>
        <v>0</v>
      </c>
    </row>
    <row r="8" spans="1:16" x14ac:dyDescent="0.2">
      <c r="A8" s="17" t="s">
        <v>32</v>
      </c>
      <c r="B8" s="16"/>
      <c r="C8" s="38"/>
      <c r="D8" s="53">
        <f t="shared" si="0"/>
        <v>0</v>
      </c>
      <c r="E8" s="54">
        <f>+Faktaark!B7</f>
        <v>150</v>
      </c>
      <c r="F8" s="54">
        <f>+Faktaark!C7</f>
        <v>300</v>
      </c>
      <c r="G8" s="54">
        <f t="shared" si="1"/>
        <v>0</v>
      </c>
      <c r="H8" s="15"/>
      <c r="I8" s="40"/>
      <c r="J8" s="40"/>
      <c r="K8" s="41">
        <v>0</v>
      </c>
      <c r="L8" s="54">
        <f>+Faktaark!G7</f>
        <v>15</v>
      </c>
      <c r="M8" s="54">
        <f>+Faktaark!G8</f>
        <v>10</v>
      </c>
      <c r="N8" s="54">
        <f>+Faktaark!G9</f>
        <v>45</v>
      </c>
      <c r="O8" s="54">
        <f t="shared" si="2"/>
        <v>70</v>
      </c>
      <c r="P8" s="75">
        <f t="shared" si="3"/>
        <v>0</v>
      </c>
    </row>
    <row r="9" spans="1:16" x14ac:dyDescent="0.2">
      <c r="A9" s="27" t="s">
        <v>4</v>
      </c>
      <c r="B9" s="16"/>
      <c r="C9" s="38"/>
      <c r="D9" s="53">
        <f t="shared" si="0"/>
        <v>0</v>
      </c>
      <c r="E9" s="54">
        <f>+Faktaark!B15</f>
        <v>125</v>
      </c>
      <c r="F9" s="54">
        <f>+Faktaark!C15</f>
        <v>250</v>
      </c>
      <c r="G9" s="54">
        <f t="shared" si="1"/>
        <v>0</v>
      </c>
      <c r="H9" s="15"/>
      <c r="I9" s="40"/>
      <c r="J9" s="40"/>
      <c r="K9" s="41">
        <v>0</v>
      </c>
      <c r="L9" s="54">
        <f>+Faktaark!G15</f>
        <v>15</v>
      </c>
      <c r="M9" s="54">
        <f>+Faktaark!G16</f>
        <v>10</v>
      </c>
      <c r="N9" s="54">
        <f>+Faktaark!G17</f>
        <v>45</v>
      </c>
      <c r="O9" s="54">
        <f t="shared" si="2"/>
        <v>70</v>
      </c>
      <c r="P9" s="75">
        <f t="shared" si="3"/>
        <v>0</v>
      </c>
    </row>
    <row r="10" spans="1:16" x14ac:dyDescent="0.2">
      <c r="A10" s="27" t="s">
        <v>44</v>
      </c>
      <c r="B10" s="16"/>
      <c r="C10" s="38"/>
      <c r="D10" s="53">
        <f t="shared" si="0"/>
        <v>0</v>
      </c>
      <c r="E10" s="54">
        <f>+Faktaark!B15</f>
        <v>125</v>
      </c>
      <c r="F10" s="54">
        <f>+Faktaark!C15</f>
        <v>250</v>
      </c>
      <c r="G10" s="54">
        <f t="shared" si="1"/>
        <v>0</v>
      </c>
      <c r="H10" s="15"/>
      <c r="I10" s="40"/>
      <c r="J10" s="40"/>
      <c r="K10" s="41">
        <v>0</v>
      </c>
      <c r="L10" s="54">
        <f>+Faktaark!G15</f>
        <v>15</v>
      </c>
      <c r="M10" s="54">
        <f>+Faktaark!G16</f>
        <v>10</v>
      </c>
      <c r="N10" s="54">
        <f>+Faktaark!G17</f>
        <v>45</v>
      </c>
      <c r="O10" s="54">
        <f t="shared" si="2"/>
        <v>70</v>
      </c>
      <c r="P10" s="75">
        <f t="shared" si="3"/>
        <v>0</v>
      </c>
    </row>
    <row r="11" spans="1:16" x14ac:dyDescent="0.2">
      <c r="A11" s="27" t="s">
        <v>37</v>
      </c>
      <c r="B11" s="16"/>
      <c r="C11" s="38"/>
      <c r="D11" s="53">
        <f t="shared" si="0"/>
        <v>0</v>
      </c>
      <c r="E11" s="54">
        <f>+Faktaark!B19</f>
        <v>75</v>
      </c>
      <c r="F11" s="54">
        <f>+Faktaark!C19</f>
        <v>150</v>
      </c>
      <c r="G11" s="54">
        <f t="shared" si="1"/>
        <v>0</v>
      </c>
      <c r="H11" s="15">
        <v>0</v>
      </c>
      <c r="I11" s="40"/>
      <c r="J11" s="40">
        <v>0</v>
      </c>
      <c r="K11" s="41"/>
      <c r="L11" s="54">
        <f>+Faktaark!G19</f>
        <v>5</v>
      </c>
      <c r="M11" s="54">
        <f>+Faktaark!G20</f>
        <v>10</v>
      </c>
      <c r="N11" s="54">
        <f>+Faktaark!G21</f>
        <v>45</v>
      </c>
      <c r="O11" s="54">
        <f t="shared" si="2"/>
        <v>60</v>
      </c>
      <c r="P11" s="75">
        <f t="shared" si="3"/>
        <v>0</v>
      </c>
    </row>
    <row r="12" spans="1:16" x14ac:dyDescent="0.2">
      <c r="A12" s="27" t="s">
        <v>38</v>
      </c>
      <c r="B12" s="16"/>
      <c r="C12" s="38"/>
      <c r="D12" s="53">
        <f t="shared" si="0"/>
        <v>0</v>
      </c>
      <c r="E12" s="54">
        <f>+Faktaark!B19</f>
        <v>75</v>
      </c>
      <c r="F12" s="54">
        <f>+Faktaark!C19</f>
        <v>150</v>
      </c>
      <c r="G12" s="54">
        <f t="shared" si="1"/>
        <v>0</v>
      </c>
      <c r="H12" s="15">
        <v>0</v>
      </c>
      <c r="I12" s="40"/>
      <c r="J12" s="40">
        <v>0</v>
      </c>
      <c r="K12" s="41"/>
      <c r="L12" s="54">
        <f>+Faktaark!G19</f>
        <v>5</v>
      </c>
      <c r="M12" s="54">
        <f>+Faktaark!G20</f>
        <v>10</v>
      </c>
      <c r="N12" s="54">
        <f>+Faktaark!G21</f>
        <v>45</v>
      </c>
      <c r="O12" s="54">
        <f t="shared" si="2"/>
        <v>60</v>
      </c>
      <c r="P12" s="75">
        <f t="shared" si="3"/>
        <v>0</v>
      </c>
    </row>
    <row r="13" spans="1:16" x14ac:dyDescent="0.2">
      <c r="A13" s="27" t="s">
        <v>39</v>
      </c>
      <c r="B13" s="16"/>
      <c r="C13" s="38"/>
      <c r="D13" s="53">
        <f t="shared" si="0"/>
        <v>0</v>
      </c>
      <c r="E13" s="54">
        <f>+Faktaark!B19</f>
        <v>75</v>
      </c>
      <c r="F13" s="54">
        <f>+Faktaark!C19</f>
        <v>150</v>
      </c>
      <c r="G13" s="54">
        <f t="shared" si="1"/>
        <v>0</v>
      </c>
      <c r="H13" s="15">
        <v>0</v>
      </c>
      <c r="I13" s="40"/>
      <c r="J13" s="40">
        <v>0</v>
      </c>
      <c r="K13" s="41"/>
      <c r="L13" s="54">
        <f>+Faktaark!G19</f>
        <v>5</v>
      </c>
      <c r="M13" s="54">
        <f>+Faktaark!G20</f>
        <v>10</v>
      </c>
      <c r="N13" s="54">
        <f>+Faktaark!G21</f>
        <v>45</v>
      </c>
      <c r="O13" s="54">
        <f t="shared" si="2"/>
        <v>60</v>
      </c>
      <c r="P13" s="75">
        <f t="shared" si="3"/>
        <v>0</v>
      </c>
    </row>
    <row r="14" spans="1:16" x14ac:dyDescent="0.2">
      <c r="A14" s="27" t="s">
        <v>40</v>
      </c>
      <c r="B14" s="16"/>
      <c r="C14" s="38"/>
      <c r="D14" s="53">
        <f t="shared" si="0"/>
        <v>0</v>
      </c>
      <c r="E14" s="54">
        <f>+Faktaark!B19</f>
        <v>75</v>
      </c>
      <c r="F14" s="54">
        <f>+Faktaark!C19</f>
        <v>150</v>
      </c>
      <c r="G14" s="54">
        <f t="shared" si="1"/>
        <v>0</v>
      </c>
      <c r="H14" s="15">
        <v>0</v>
      </c>
      <c r="I14" s="40"/>
      <c r="J14" s="40">
        <v>0</v>
      </c>
      <c r="K14" s="41"/>
      <c r="L14" s="54">
        <f>+Faktaark!G19</f>
        <v>5</v>
      </c>
      <c r="M14" s="54">
        <f>+Faktaark!G20</f>
        <v>10</v>
      </c>
      <c r="N14" s="54">
        <f>+Faktaark!G21</f>
        <v>45</v>
      </c>
      <c r="O14" s="54">
        <f t="shared" si="2"/>
        <v>60</v>
      </c>
      <c r="P14" s="75">
        <f t="shared" si="3"/>
        <v>0</v>
      </c>
    </row>
    <row r="15" spans="1:16" x14ac:dyDescent="0.2">
      <c r="A15" s="27" t="s">
        <v>41</v>
      </c>
      <c r="B15" s="16"/>
      <c r="C15" s="38"/>
      <c r="D15" s="53">
        <f t="shared" si="0"/>
        <v>0</v>
      </c>
      <c r="E15" s="54">
        <f>+Faktaark!B19</f>
        <v>75</v>
      </c>
      <c r="F15" s="54">
        <f>+Faktaark!C19</f>
        <v>150</v>
      </c>
      <c r="G15" s="54">
        <f t="shared" si="1"/>
        <v>0</v>
      </c>
      <c r="H15" s="15">
        <v>0</v>
      </c>
      <c r="I15" s="40"/>
      <c r="J15" s="40">
        <v>0</v>
      </c>
      <c r="K15" s="41"/>
      <c r="L15" s="54">
        <f>+Faktaark!G19</f>
        <v>5</v>
      </c>
      <c r="M15" s="54">
        <f>+Faktaark!G20</f>
        <v>10</v>
      </c>
      <c r="N15" s="54">
        <f>+Faktaark!G21</f>
        <v>45</v>
      </c>
      <c r="O15" s="54">
        <f t="shared" si="2"/>
        <v>60</v>
      </c>
      <c r="P15" s="75">
        <f t="shared" si="3"/>
        <v>0</v>
      </c>
    </row>
    <row r="16" spans="1:16" x14ac:dyDescent="0.2">
      <c r="A16" s="27" t="s">
        <v>42</v>
      </c>
      <c r="B16" s="16"/>
      <c r="C16" s="38"/>
      <c r="D16" s="53">
        <f t="shared" si="0"/>
        <v>0</v>
      </c>
      <c r="E16" s="54">
        <f>+Faktaark!B19</f>
        <v>75</v>
      </c>
      <c r="F16" s="54">
        <f>+Faktaark!C19</f>
        <v>150</v>
      </c>
      <c r="G16" s="54">
        <f t="shared" si="1"/>
        <v>0</v>
      </c>
      <c r="H16" s="15">
        <v>0</v>
      </c>
      <c r="I16" s="40"/>
      <c r="J16" s="40">
        <v>0</v>
      </c>
      <c r="K16" s="41"/>
      <c r="L16" s="54">
        <f>+Faktaark!G19</f>
        <v>5</v>
      </c>
      <c r="M16" s="54">
        <f>+Faktaark!G20</f>
        <v>10</v>
      </c>
      <c r="N16" s="54">
        <f>+Faktaark!G21</f>
        <v>45</v>
      </c>
      <c r="O16" s="54">
        <f t="shared" si="2"/>
        <v>60</v>
      </c>
      <c r="P16" s="75">
        <f t="shared" si="3"/>
        <v>0</v>
      </c>
    </row>
    <row r="17" spans="1:16" x14ac:dyDescent="0.2">
      <c r="A17" s="27" t="s">
        <v>57</v>
      </c>
      <c r="B17" s="16"/>
      <c r="C17" s="38"/>
      <c r="D17" s="53">
        <f t="shared" ref="D17" si="4">+B17+C17</f>
        <v>0</v>
      </c>
      <c r="E17" s="54">
        <f>+Faktaark!B19</f>
        <v>75</v>
      </c>
      <c r="F17" s="54">
        <f>+Faktaark!C19</f>
        <v>150</v>
      </c>
      <c r="G17" s="54">
        <f t="shared" ref="G17" si="5">+(B17*E17)+(C17*F17)</f>
        <v>0</v>
      </c>
      <c r="H17" s="15">
        <v>0</v>
      </c>
      <c r="I17" s="40">
        <v>0</v>
      </c>
      <c r="J17" s="40"/>
      <c r="K17" s="41">
        <v>0</v>
      </c>
      <c r="L17" s="54">
        <f>+Faktaark!G23</f>
        <v>0</v>
      </c>
      <c r="M17" s="54">
        <f>+Faktaark!G24</f>
        <v>10</v>
      </c>
      <c r="N17" s="54">
        <f>+Faktaark!G25</f>
        <v>45</v>
      </c>
      <c r="O17" s="54">
        <f t="shared" si="2"/>
        <v>55</v>
      </c>
      <c r="P17" s="75">
        <f>+D17*O17</f>
        <v>0</v>
      </c>
    </row>
    <row r="18" spans="1:16" x14ac:dyDescent="0.2">
      <c r="A18" s="17" t="s">
        <v>29</v>
      </c>
      <c r="B18" s="16"/>
      <c r="C18" s="38"/>
      <c r="D18" s="53">
        <f t="shared" si="0"/>
        <v>0</v>
      </c>
      <c r="E18" s="54">
        <f>+Faktaark!B7</f>
        <v>150</v>
      </c>
      <c r="F18" s="54">
        <f>+Faktaark!C7</f>
        <v>300</v>
      </c>
      <c r="G18" s="54">
        <f t="shared" si="1"/>
        <v>0</v>
      </c>
      <c r="H18" s="15">
        <v>0</v>
      </c>
      <c r="I18" s="59"/>
      <c r="J18" s="40"/>
      <c r="K18" s="41">
        <v>0</v>
      </c>
      <c r="L18" s="54">
        <f>+Faktaark!G7</f>
        <v>15</v>
      </c>
      <c r="M18" s="54">
        <f>+Faktaark!G8</f>
        <v>10</v>
      </c>
      <c r="N18" s="54">
        <f>+Faktaark!G9</f>
        <v>45</v>
      </c>
      <c r="O18" s="54">
        <f t="shared" si="2"/>
        <v>70</v>
      </c>
      <c r="P18" s="75">
        <f t="shared" si="3"/>
        <v>0</v>
      </c>
    </row>
    <row r="19" spans="1:16" x14ac:dyDescent="0.2">
      <c r="A19" s="17" t="s">
        <v>28</v>
      </c>
      <c r="B19" s="16"/>
      <c r="C19" s="38"/>
      <c r="D19" s="53">
        <f t="shared" si="0"/>
        <v>0</v>
      </c>
      <c r="E19" s="54">
        <f>+Faktaark!B7</f>
        <v>150</v>
      </c>
      <c r="F19" s="54">
        <f>+Faktaark!C7</f>
        <v>300</v>
      </c>
      <c r="G19" s="54">
        <f t="shared" si="1"/>
        <v>0</v>
      </c>
      <c r="H19" s="15">
        <v>0</v>
      </c>
      <c r="I19" s="59"/>
      <c r="J19" s="40"/>
      <c r="K19" s="41">
        <v>0</v>
      </c>
      <c r="L19" s="54">
        <f>+Faktaark!G7</f>
        <v>15</v>
      </c>
      <c r="M19" s="54">
        <f>+Faktaark!G8</f>
        <v>10</v>
      </c>
      <c r="N19" s="54">
        <f>+Faktaark!G9</f>
        <v>45</v>
      </c>
      <c r="O19" s="54">
        <f t="shared" si="2"/>
        <v>70</v>
      </c>
      <c r="P19" s="75">
        <f t="shared" si="3"/>
        <v>0</v>
      </c>
    </row>
    <row r="20" spans="1:16" x14ac:dyDescent="0.2">
      <c r="A20" s="17" t="s">
        <v>27</v>
      </c>
      <c r="B20" s="16"/>
      <c r="C20" s="38"/>
      <c r="D20" s="53">
        <f t="shared" si="0"/>
        <v>0</v>
      </c>
      <c r="E20" s="54">
        <f>+Faktaark!B7</f>
        <v>150</v>
      </c>
      <c r="F20" s="54">
        <f>+Faktaark!C7</f>
        <v>300</v>
      </c>
      <c r="G20" s="54">
        <f t="shared" si="1"/>
        <v>0</v>
      </c>
      <c r="H20" s="15">
        <v>0</v>
      </c>
      <c r="I20" s="40"/>
      <c r="J20" s="40"/>
      <c r="K20" s="41">
        <v>0</v>
      </c>
      <c r="L20" s="54">
        <f>+Faktaark!G7</f>
        <v>15</v>
      </c>
      <c r="M20" s="54">
        <f>+Faktaark!G8</f>
        <v>10</v>
      </c>
      <c r="N20" s="54">
        <f>+Faktaark!G9</f>
        <v>45</v>
      </c>
      <c r="O20" s="54">
        <f t="shared" si="2"/>
        <v>70</v>
      </c>
      <c r="P20" s="75">
        <f t="shared" si="3"/>
        <v>0</v>
      </c>
    </row>
    <row r="21" spans="1:16" x14ac:dyDescent="0.2">
      <c r="A21" s="17" t="s">
        <v>26</v>
      </c>
      <c r="B21" s="16"/>
      <c r="C21" s="38"/>
      <c r="D21" s="53">
        <f t="shared" si="0"/>
        <v>0</v>
      </c>
      <c r="E21" s="54">
        <f>+Faktaark!B7</f>
        <v>150</v>
      </c>
      <c r="F21" s="54">
        <f>+Faktaark!C7</f>
        <v>300</v>
      </c>
      <c r="G21" s="54">
        <f t="shared" si="1"/>
        <v>0</v>
      </c>
      <c r="H21" s="15">
        <v>0</v>
      </c>
      <c r="I21" s="40"/>
      <c r="J21" s="40"/>
      <c r="K21" s="41">
        <v>0</v>
      </c>
      <c r="L21" s="54">
        <f>+Faktaark!G7</f>
        <v>15</v>
      </c>
      <c r="M21" s="54">
        <f>+Faktaark!G8</f>
        <v>10</v>
      </c>
      <c r="N21" s="54">
        <f>+Faktaark!G9</f>
        <v>45</v>
      </c>
      <c r="O21" s="54">
        <f t="shared" si="2"/>
        <v>70</v>
      </c>
      <c r="P21" s="75">
        <f>+D21*O21</f>
        <v>0</v>
      </c>
    </row>
    <row r="22" spans="1:16" x14ac:dyDescent="0.2">
      <c r="A22" s="17" t="s">
        <v>31</v>
      </c>
      <c r="B22" s="16"/>
      <c r="C22" s="38"/>
      <c r="D22" s="53">
        <f t="shared" si="0"/>
        <v>0</v>
      </c>
      <c r="E22" s="54">
        <f>+Faktaark!B7</f>
        <v>150</v>
      </c>
      <c r="F22" s="54">
        <f>+Faktaark!C7</f>
        <v>300</v>
      </c>
      <c r="G22" s="54">
        <f t="shared" si="1"/>
        <v>0</v>
      </c>
      <c r="H22" s="15">
        <v>0</v>
      </c>
      <c r="I22" s="40"/>
      <c r="J22" s="40"/>
      <c r="K22" s="41">
        <v>0</v>
      </c>
      <c r="L22" s="54">
        <f>+Faktaark!G7</f>
        <v>15</v>
      </c>
      <c r="M22" s="54">
        <f>+Faktaark!G8</f>
        <v>10</v>
      </c>
      <c r="N22" s="54">
        <f>+Faktaark!G9</f>
        <v>45</v>
      </c>
      <c r="O22" s="54">
        <f t="shared" si="2"/>
        <v>70</v>
      </c>
      <c r="P22" s="75">
        <f t="shared" si="3"/>
        <v>0</v>
      </c>
    </row>
    <row r="23" spans="1:16" x14ac:dyDescent="0.2">
      <c r="A23" s="17" t="s">
        <v>30</v>
      </c>
      <c r="B23" s="16"/>
      <c r="C23" s="38"/>
      <c r="D23" s="53">
        <f t="shared" si="0"/>
        <v>0</v>
      </c>
      <c r="E23" s="54">
        <f>+Faktaark!B7</f>
        <v>150</v>
      </c>
      <c r="F23" s="54">
        <f>+Faktaark!C7</f>
        <v>300</v>
      </c>
      <c r="G23" s="54">
        <f t="shared" si="1"/>
        <v>0</v>
      </c>
      <c r="H23" s="15">
        <v>0</v>
      </c>
      <c r="I23" s="40"/>
      <c r="J23" s="40"/>
      <c r="K23" s="41">
        <v>0</v>
      </c>
      <c r="L23" s="54">
        <f>+Faktaark!G7</f>
        <v>15</v>
      </c>
      <c r="M23" s="54">
        <f>+Faktaark!G8</f>
        <v>10</v>
      </c>
      <c r="N23" s="54">
        <f>+Faktaark!G9</f>
        <v>45</v>
      </c>
      <c r="O23" s="54">
        <f t="shared" si="2"/>
        <v>70</v>
      </c>
      <c r="P23" s="75">
        <f t="shared" si="3"/>
        <v>0</v>
      </c>
    </row>
    <row r="24" spans="1:16" ht="13.5" thickBot="1" x14ac:dyDescent="0.25">
      <c r="A24" s="14" t="s">
        <v>56</v>
      </c>
      <c r="B24" s="13"/>
      <c r="C24" s="39"/>
      <c r="D24" s="69">
        <f t="shared" si="0"/>
        <v>0</v>
      </c>
      <c r="E24" s="70">
        <f>+Faktaark!B7</f>
        <v>150</v>
      </c>
      <c r="F24" s="70">
        <f>+Faktaark!C7</f>
        <v>300</v>
      </c>
      <c r="G24" s="70">
        <f t="shared" si="1"/>
        <v>0</v>
      </c>
      <c r="H24" s="42">
        <v>0</v>
      </c>
      <c r="I24" s="42">
        <v>0</v>
      </c>
      <c r="J24" s="42"/>
      <c r="K24" s="42">
        <v>0</v>
      </c>
      <c r="L24" s="70">
        <f>+Faktaark!G11</f>
        <v>0</v>
      </c>
      <c r="M24" s="70">
        <f>+Faktaark!G12</f>
        <v>10</v>
      </c>
      <c r="N24" s="70">
        <f>+Faktaark!G13</f>
        <v>45</v>
      </c>
      <c r="O24" s="70">
        <f t="shared" si="2"/>
        <v>55</v>
      </c>
      <c r="P24" s="76">
        <f t="shared" si="3"/>
        <v>0</v>
      </c>
    </row>
    <row r="25" spans="1:16" ht="18.75" thickBot="1" x14ac:dyDescent="0.3">
      <c r="A25" s="43" t="s">
        <v>103</v>
      </c>
      <c r="B25" s="44">
        <f>SUM(B3:B24)</f>
        <v>0</v>
      </c>
      <c r="C25" s="44">
        <f>SUM(C3:C24)</f>
        <v>0</v>
      </c>
      <c r="D25" s="44">
        <f>SUM(D3:D24)</f>
        <v>0</v>
      </c>
      <c r="E25" s="45" t="s">
        <v>50</v>
      </c>
      <c r="F25" s="45" t="s">
        <v>50</v>
      </c>
      <c r="G25" s="46">
        <f>SUM(G3:G24)</f>
        <v>0</v>
      </c>
      <c r="H25" s="47">
        <f>SUM(H3:H24)</f>
        <v>0</v>
      </c>
      <c r="I25" s="45">
        <f>SUM(I3:I24)</f>
        <v>0</v>
      </c>
      <c r="J25" s="45">
        <f>SUM(J3:J24)</f>
        <v>0</v>
      </c>
      <c r="K25" s="45">
        <f>SUM(K3:K24)</f>
        <v>0</v>
      </c>
      <c r="L25" s="46" t="s">
        <v>50</v>
      </c>
      <c r="M25" s="46" t="s">
        <v>50</v>
      </c>
      <c r="N25" s="46" t="s">
        <v>50</v>
      </c>
      <c r="O25" s="46" t="s">
        <v>50</v>
      </c>
      <c r="P25" s="77">
        <f>SUM(P3:P24)</f>
        <v>0</v>
      </c>
    </row>
    <row r="26" spans="1:16" ht="18.75" thickBot="1" x14ac:dyDescent="0.3">
      <c r="A26" s="48"/>
      <c r="B26" s="48"/>
      <c r="C26" s="48"/>
      <c r="D26" s="48"/>
      <c r="E26" s="48"/>
      <c r="F26" s="48"/>
      <c r="G26" s="49"/>
      <c r="H26" s="48"/>
      <c r="I26" s="48"/>
      <c r="J26" s="48"/>
      <c r="K26" s="48"/>
      <c r="L26" s="49"/>
      <c r="M26" s="49"/>
      <c r="N26" s="49"/>
      <c r="O26" s="49"/>
      <c r="P26" s="49"/>
    </row>
    <row r="27" spans="1:16" ht="24" thickBot="1" x14ac:dyDescent="0.4">
      <c r="A27" s="51" t="s">
        <v>72</v>
      </c>
      <c r="B27" s="50"/>
      <c r="C27" s="50"/>
    </row>
    <row r="28" spans="1:16" ht="16.5" thickBot="1" x14ac:dyDescent="0.3">
      <c r="A28" s="82" t="s">
        <v>25</v>
      </c>
      <c r="B28" s="83"/>
      <c r="C28" s="83" t="s">
        <v>67</v>
      </c>
      <c r="D28" s="83" t="s">
        <v>68</v>
      </c>
      <c r="E28" s="83" t="s">
        <v>69</v>
      </c>
      <c r="F28" s="84"/>
      <c r="G28" s="7"/>
      <c r="I28" s="7"/>
      <c r="J28" s="7"/>
      <c r="K28" s="26"/>
      <c r="L28" s="7"/>
      <c r="M28" s="7"/>
      <c r="N28" s="7"/>
      <c r="O28" s="7"/>
      <c r="P28" s="7"/>
    </row>
    <row r="29" spans="1:16" ht="15.75" x14ac:dyDescent="0.25">
      <c r="A29" s="85"/>
      <c r="B29" s="86"/>
      <c r="C29" s="87"/>
      <c r="D29" s="87"/>
      <c r="E29" s="88"/>
      <c r="F29" s="89"/>
      <c r="G29" s="7"/>
      <c r="I29" s="7"/>
      <c r="J29" s="7"/>
      <c r="K29" s="26"/>
      <c r="L29" s="7"/>
      <c r="M29" s="7"/>
      <c r="N29" s="7"/>
      <c r="O29" s="7"/>
      <c r="P29" s="7"/>
    </row>
    <row r="30" spans="1:16" ht="15" x14ac:dyDescent="0.2">
      <c r="A30" s="90" t="s">
        <v>24</v>
      </c>
      <c r="B30" s="90" t="s">
        <v>20</v>
      </c>
      <c r="C30" s="91"/>
      <c r="D30" s="92"/>
      <c r="E30" s="93">
        <f>+G25</f>
        <v>0</v>
      </c>
      <c r="F30" s="94"/>
      <c r="G30" s="7"/>
      <c r="I30" s="7"/>
      <c r="J30" s="7"/>
      <c r="K30" s="7"/>
      <c r="L30" s="7"/>
      <c r="M30" s="7"/>
      <c r="N30" s="7"/>
      <c r="O30" s="7"/>
      <c r="P30" s="7"/>
    </row>
    <row r="31" spans="1:16" ht="15" x14ac:dyDescent="0.2">
      <c r="A31" s="90" t="s">
        <v>23</v>
      </c>
      <c r="B31" s="95" t="s">
        <v>116</v>
      </c>
      <c r="C31" s="92"/>
      <c r="D31" s="92"/>
      <c r="E31" s="96">
        <v>0</v>
      </c>
      <c r="F31" s="94"/>
      <c r="G31" s="10"/>
      <c r="I31" s="10"/>
      <c r="J31" s="10"/>
      <c r="K31" s="10"/>
      <c r="L31" s="10"/>
      <c r="M31" s="10"/>
      <c r="N31" s="10"/>
      <c r="O31" s="10"/>
      <c r="P31" s="10"/>
    </row>
    <row r="32" spans="1:16" ht="15" x14ac:dyDescent="0.2">
      <c r="A32" s="90" t="s">
        <v>73</v>
      </c>
      <c r="B32" s="95" t="s">
        <v>116</v>
      </c>
      <c r="C32" s="92"/>
      <c r="D32" s="92"/>
      <c r="E32" s="96">
        <v>0</v>
      </c>
      <c r="F32" s="94"/>
      <c r="G32" s="7"/>
      <c r="I32" s="7"/>
      <c r="J32" s="7"/>
      <c r="K32" s="7"/>
      <c r="L32" s="7"/>
      <c r="M32" s="7"/>
      <c r="N32" s="7"/>
      <c r="O32" s="7"/>
      <c r="P32" s="7"/>
    </row>
    <row r="33" spans="1:16" ht="15" x14ac:dyDescent="0.2">
      <c r="A33" s="90" t="s">
        <v>22</v>
      </c>
      <c r="B33" s="90"/>
      <c r="C33" s="92"/>
      <c r="D33" s="92"/>
      <c r="E33" s="97">
        <f>SUM(E30:E32)</f>
        <v>0</v>
      </c>
      <c r="F33" s="94"/>
      <c r="G33" s="7"/>
      <c r="I33" s="7"/>
      <c r="J33" s="7"/>
      <c r="K33" s="7"/>
      <c r="L33" s="7"/>
      <c r="M33" s="7"/>
      <c r="N33" s="7"/>
      <c r="O33" s="7"/>
      <c r="P33" s="7"/>
    </row>
    <row r="34" spans="1:16" ht="15" x14ac:dyDescent="0.2">
      <c r="A34" s="90"/>
      <c r="B34" s="90"/>
      <c r="C34" s="92"/>
      <c r="D34" s="92"/>
      <c r="E34" s="93"/>
      <c r="F34" s="94"/>
      <c r="G34" s="7"/>
      <c r="I34" s="7"/>
      <c r="J34" s="7"/>
      <c r="K34" s="7"/>
      <c r="L34" s="7"/>
      <c r="M34" s="7"/>
      <c r="N34" s="7"/>
      <c r="O34" s="7"/>
      <c r="P34" s="7"/>
    </row>
    <row r="35" spans="1:16" ht="15" x14ac:dyDescent="0.2">
      <c r="A35" s="90" t="s">
        <v>53</v>
      </c>
      <c r="B35" s="90" t="s">
        <v>20</v>
      </c>
      <c r="C35" s="92"/>
      <c r="D35" s="92"/>
      <c r="E35" s="93">
        <f>+H25</f>
        <v>0</v>
      </c>
      <c r="F35" s="94"/>
      <c r="G35" s="7"/>
      <c r="I35" s="7"/>
      <c r="J35" s="7"/>
      <c r="K35" s="7"/>
      <c r="L35" s="7"/>
      <c r="M35" s="7"/>
      <c r="N35" s="7"/>
      <c r="O35" s="7"/>
      <c r="P35" s="7"/>
    </row>
    <row r="36" spans="1:16" ht="15" x14ac:dyDescent="0.2">
      <c r="A36" s="90" t="s">
        <v>101</v>
      </c>
      <c r="B36" s="95" t="s">
        <v>117</v>
      </c>
      <c r="C36" s="98">
        <f>+I25</f>
        <v>0</v>
      </c>
      <c r="D36" s="96">
        <v>80</v>
      </c>
      <c r="E36" s="93">
        <f>+C36*D36</f>
        <v>0</v>
      </c>
      <c r="F36" s="94"/>
      <c r="G36" s="7"/>
      <c r="I36" s="7"/>
      <c r="J36" s="7"/>
      <c r="K36" s="7"/>
      <c r="L36" s="7"/>
      <c r="M36" s="7"/>
      <c r="N36" s="7"/>
      <c r="O36" s="7"/>
      <c r="P36" s="7"/>
    </row>
    <row r="37" spans="1:16" ht="15" x14ac:dyDescent="0.2">
      <c r="A37" s="90" t="s">
        <v>102</v>
      </c>
      <c r="B37" s="95" t="s">
        <v>117</v>
      </c>
      <c r="C37" s="98">
        <f>+J25</f>
        <v>0</v>
      </c>
      <c r="D37" s="96">
        <v>20</v>
      </c>
      <c r="E37" s="93">
        <f>+C37*D37</f>
        <v>0</v>
      </c>
      <c r="F37" s="94"/>
      <c r="G37" s="7"/>
      <c r="I37" s="7"/>
      <c r="J37" s="7"/>
      <c r="K37" s="7"/>
      <c r="L37" s="7"/>
      <c r="M37" s="7"/>
      <c r="N37" s="7"/>
      <c r="O37" s="7"/>
      <c r="P37" s="7"/>
    </row>
    <row r="38" spans="1:16" ht="15" x14ac:dyDescent="0.2">
      <c r="A38" s="90" t="s">
        <v>21</v>
      </c>
      <c r="B38" s="95" t="s">
        <v>117</v>
      </c>
      <c r="C38" s="98">
        <f>+K25</f>
        <v>0</v>
      </c>
      <c r="D38" s="96">
        <v>90</v>
      </c>
      <c r="E38" s="93">
        <f>+C38*D38</f>
        <v>0</v>
      </c>
      <c r="F38" s="94"/>
      <c r="G38" s="7"/>
      <c r="I38" s="7"/>
      <c r="J38" s="7"/>
      <c r="K38" s="7"/>
      <c r="L38" s="7"/>
      <c r="M38" s="7"/>
      <c r="N38" s="7"/>
      <c r="O38" s="7"/>
      <c r="P38" s="7"/>
    </row>
    <row r="39" spans="1:16" ht="30" x14ac:dyDescent="0.2">
      <c r="A39" s="99" t="s">
        <v>66</v>
      </c>
      <c r="B39" s="90" t="s">
        <v>20</v>
      </c>
      <c r="C39" s="92"/>
      <c r="D39" s="92"/>
      <c r="E39" s="93">
        <f>+P25</f>
        <v>0</v>
      </c>
      <c r="F39" s="100"/>
      <c r="I39" s="10"/>
      <c r="J39" s="10"/>
      <c r="K39" s="10"/>
      <c r="L39" s="10"/>
      <c r="M39" s="10"/>
      <c r="N39" s="10"/>
      <c r="O39" s="10"/>
      <c r="P39" s="10"/>
    </row>
    <row r="40" spans="1:16" ht="15" x14ac:dyDescent="0.2">
      <c r="A40" s="90" t="s">
        <v>48</v>
      </c>
      <c r="B40" s="95" t="s">
        <v>116</v>
      </c>
      <c r="C40" s="92"/>
      <c r="D40" s="92"/>
      <c r="E40" s="96">
        <v>0</v>
      </c>
      <c r="F40" s="94"/>
      <c r="G40" s="12"/>
      <c r="I40" s="10"/>
      <c r="J40" s="10"/>
      <c r="K40" s="10"/>
      <c r="L40" s="10"/>
      <c r="M40" s="10"/>
      <c r="N40" s="10"/>
      <c r="O40" s="10"/>
      <c r="P40" s="10"/>
    </row>
    <row r="41" spans="1:16" ht="15" x14ac:dyDescent="0.2">
      <c r="A41" s="90" t="s">
        <v>19</v>
      </c>
      <c r="B41" s="95" t="s">
        <v>116</v>
      </c>
      <c r="C41" s="92"/>
      <c r="D41" s="92"/>
      <c r="E41" s="96">
        <v>0</v>
      </c>
      <c r="F41" s="94"/>
      <c r="G41" s="12"/>
      <c r="I41" s="10"/>
      <c r="J41" s="10"/>
      <c r="K41" s="10"/>
      <c r="L41" s="10"/>
      <c r="M41" s="10"/>
      <c r="N41" s="10"/>
      <c r="O41" s="10"/>
      <c r="P41" s="10"/>
    </row>
    <row r="42" spans="1:16" ht="15" x14ac:dyDescent="0.2">
      <c r="A42" s="90" t="s">
        <v>18</v>
      </c>
      <c r="B42" s="95" t="s">
        <v>116</v>
      </c>
      <c r="C42" s="92"/>
      <c r="D42" s="92"/>
      <c r="E42" s="96">
        <v>0</v>
      </c>
      <c r="F42" s="94"/>
      <c r="G42" s="12"/>
      <c r="I42" s="12"/>
      <c r="J42" s="12"/>
      <c r="K42" s="12"/>
      <c r="L42" s="12"/>
      <c r="M42" s="12"/>
      <c r="N42" s="12"/>
      <c r="O42" s="12"/>
      <c r="P42" s="12"/>
    </row>
    <row r="43" spans="1:16" ht="15" x14ac:dyDescent="0.2">
      <c r="A43" s="90" t="s">
        <v>17</v>
      </c>
      <c r="B43" s="95" t="s">
        <v>116</v>
      </c>
      <c r="C43" s="92"/>
      <c r="D43" s="92"/>
      <c r="E43" s="96">
        <v>0</v>
      </c>
      <c r="F43" s="94"/>
      <c r="G43" s="11"/>
      <c r="I43" s="11"/>
      <c r="J43" s="11"/>
      <c r="K43" s="11"/>
      <c r="L43" s="11"/>
      <c r="M43" s="11"/>
      <c r="N43" s="11"/>
      <c r="O43" s="11"/>
      <c r="P43" s="11"/>
    </row>
    <row r="44" spans="1:16" ht="15" x14ac:dyDescent="0.2">
      <c r="A44" s="90" t="s">
        <v>16</v>
      </c>
      <c r="B44" s="95" t="s">
        <v>116</v>
      </c>
      <c r="C44" s="92"/>
      <c r="D44" s="92"/>
      <c r="E44" s="96">
        <v>0</v>
      </c>
      <c r="F44" s="94"/>
      <c r="G44" s="10"/>
      <c r="I44" s="10"/>
      <c r="J44" s="10"/>
      <c r="K44" s="10"/>
      <c r="L44" s="10"/>
      <c r="M44" s="10"/>
      <c r="N44" s="10"/>
      <c r="O44" s="10"/>
      <c r="P44" s="10"/>
    </row>
    <row r="45" spans="1:16" ht="15" x14ac:dyDescent="0.2">
      <c r="A45" s="90" t="s">
        <v>15</v>
      </c>
      <c r="B45" s="95" t="s">
        <v>116</v>
      </c>
      <c r="C45" s="92"/>
      <c r="D45" s="92"/>
      <c r="E45" s="96">
        <v>0</v>
      </c>
      <c r="F45" s="94"/>
      <c r="G45" s="9"/>
      <c r="I45" s="9"/>
      <c r="J45" s="9"/>
      <c r="K45" s="9"/>
      <c r="L45" s="9"/>
      <c r="M45" s="9"/>
      <c r="N45" s="9"/>
      <c r="O45" s="9"/>
      <c r="P45" s="9"/>
    </row>
    <row r="46" spans="1:16" ht="15" x14ac:dyDescent="0.2">
      <c r="A46" s="90" t="s">
        <v>14</v>
      </c>
      <c r="B46" s="95" t="s">
        <v>116</v>
      </c>
      <c r="C46" s="92"/>
      <c r="D46" s="92"/>
      <c r="E46" s="96">
        <v>0</v>
      </c>
      <c r="F46" s="94"/>
      <c r="G46" s="7"/>
      <c r="I46" s="7"/>
      <c r="J46" s="7"/>
      <c r="K46" s="7"/>
      <c r="L46" s="7"/>
      <c r="M46" s="7"/>
      <c r="N46" s="7"/>
      <c r="O46" s="7"/>
      <c r="P46" s="7"/>
    </row>
    <row r="47" spans="1:16" ht="15" x14ac:dyDescent="0.2">
      <c r="A47" s="90"/>
      <c r="B47" s="90"/>
      <c r="C47" s="92"/>
      <c r="D47" s="92"/>
      <c r="E47" s="93"/>
      <c r="F47" s="94"/>
      <c r="G47" s="7"/>
      <c r="I47" s="7"/>
      <c r="J47" s="7"/>
      <c r="K47" s="7"/>
      <c r="L47" s="7"/>
      <c r="M47" s="7"/>
      <c r="N47" s="7"/>
      <c r="O47" s="7"/>
      <c r="P47" s="7"/>
    </row>
    <row r="48" spans="1:16" ht="15" x14ac:dyDescent="0.2">
      <c r="A48" s="90" t="s">
        <v>13</v>
      </c>
      <c r="B48" s="90"/>
      <c r="C48" s="92"/>
      <c r="D48" s="92"/>
      <c r="E48" s="97">
        <f>SUM(E35:E47)</f>
        <v>0</v>
      </c>
      <c r="F48" s="94"/>
      <c r="G48" s="8"/>
      <c r="I48" s="7"/>
      <c r="J48" s="7"/>
      <c r="K48" s="7"/>
      <c r="L48" s="8"/>
      <c r="M48" s="8"/>
      <c r="N48" s="8"/>
      <c r="O48" s="8"/>
      <c r="P48" s="8"/>
    </row>
    <row r="49" spans="1:16" ht="15" x14ac:dyDescent="0.2">
      <c r="A49" s="90"/>
      <c r="B49" s="90"/>
      <c r="C49" s="92"/>
      <c r="D49" s="92"/>
      <c r="E49" s="88"/>
      <c r="F49" s="94"/>
      <c r="G49" s="7"/>
      <c r="I49" s="7"/>
      <c r="J49" s="7"/>
      <c r="K49" s="7"/>
      <c r="L49" s="7"/>
      <c r="M49" s="7"/>
      <c r="N49" s="7"/>
      <c r="O49" s="7"/>
      <c r="P49" s="7"/>
    </row>
    <row r="50" spans="1:16" ht="15" x14ac:dyDescent="0.2">
      <c r="A50" s="90" t="s">
        <v>12</v>
      </c>
      <c r="B50" s="90"/>
      <c r="C50" s="92"/>
      <c r="D50" s="92"/>
      <c r="E50" s="93">
        <f>+E33-E48</f>
        <v>0</v>
      </c>
      <c r="F50" s="94"/>
      <c r="G50" s="8"/>
      <c r="I50" s="7"/>
      <c r="J50" s="7"/>
      <c r="K50" s="7"/>
      <c r="L50" s="8"/>
      <c r="M50" s="8"/>
      <c r="N50" s="8"/>
      <c r="O50" s="8"/>
      <c r="P50" s="8"/>
    </row>
    <row r="51" spans="1:16" ht="15" x14ac:dyDescent="0.2">
      <c r="A51" s="101"/>
      <c r="B51" s="101"/>
      <c r="C51" s="101"/>
      <c r="D51" s="101"/>
      <c r="E51" s="102"/>
      <c r="F51" s="102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 x14ac:dyDescent="0.2">
      <c r="A52" s="101"/>
      <c r="B52" s="101"/>
      <c r="C52" s="101"/>
      <c r="D52" s="101"/>
      <c r="E52" s="102"/>
      <c r="F52" s="102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5" x14ac:dyDescent="0.2">
      <c r="A53" s="101"/>
      <c r="B53" s="101"/>
      <c r="C53" s="101"/>
      <c r="D53" s="101"/>
      <c r="E53" s="102"/>
      <c r="F53" s="102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5" x14ac:dyDescent="0.2">
      <c r="A54" s="94"/>
      <c r="B54" s="94"/>
      <c r="C54" s="94"/>
      <c r="D54" s="94"/>
      <c r="E54" s="102"/>
      <c r="F54" s="102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x14ac:dyDescent="0.2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x14ac:dyDescent="0.2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</sheetData>
  <sheetProtection selectLockedCells="1" selectUnlockedCells="1"/>
  <pageMargins left="0.75" right="0.75" top="1" bottom="1" header="0.51180555555555551" footer="0.51180555555555551"/>
  <pageSetup paperSize="9" scale="52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6"/>
  <sheetViews>
    <sheetView zoomScale="90" zoomScaleNormal="90" workbookViewId="0">
      <selection activeCell="A20" sqref="A20"/>
    </sheetView>
  </sheetViews>
  <sheetFormatPr defaultRowHeight="12.75" x14ac:dyDescent="0.2"/>
  <cols>
    <col min="1" max="1" width="26.7109375" style="6" bestFit="1" customWidth="1"/>
    <col min="2" max="2" width="15.42578125" style="6" bestFit="1" customWidth="1"/>
    <col min="3" max="3" width="6.28515625" style="6" bestFit="1" customWidth="1"/>
    <col min="4" max="4" width="6" style="6" bestFit="1" customWidth="1"/>
    <col min="5" max="7" width="9.140625" style="6" bestFit="1" customWidth="1"/>
    <col min="8" max="8" width="13.85546875" style="6" bestFit="1" customWidth="1"/>
    <col min="9" max="9" width="4.42578125" style="6" bestFit="1" customWidth="1"/>
    <col min="10" max="11" width="4.28515625" style="6" bestFit="1" customWidth="1"/>
    <col min="12" max="14" width="3.5703125" style="6" bestFit="1" customWidth="1"/>
    <col min="15" max="15" width="7.5703125" style="6" bestFit="1" customWidth="1"/>
    <col min="16" max="16" width="9.140625" style="6" bestFit="1" customWidth="1"/>
    <col min="17" max="16384" width="9.140625" style="6"/>
  </cols>
  <sheetData>
    <row r="1" spans="1:16" ht="33.75" thickBot="1" x14ac:dyDescent="0.5">
      <c r="A1" s="55" t="s">
        <v>72</v>
      </c>
      <c r="B1" s="56"/>
      <c r="C1" s="56"/>
      <c r="D1" s="56"/>
      <c r="E1" s="57"/>
      <c r="F1" s="23"/>
      <c r="G1" s="23"/>
      <c r="H1" s="25"/>
      <c r="I1" s="24"/>
      <c r="J1" s="24"/>
      <c r="K1" s="23"/>
      <c r="L1" s="23"/>
      <c r="M1" s="23"/>
      <c r="N1" s="23"/>
      <c r="O1" s="23"/>
      <c r="P1" s="58"/>
    </row>
    <row r="2" spans="1:16" ht="174" thickBot="1" x14ac:dyDescent="0.25">
      <c r="A2" s="22" t="s">
        <v>46</v>
      </c>
      <c r="B2" s="71" t="s">
        <v>54</v>
      </c>
      <c r="C2" s="71" t="s">
        <v>55</v>
      </c>
      <c r="D2" s="66" t="s">
        <v>58</v>
      </c>
      <c r="E2" s="66" t="s">
        <v>70</v>
      </c>
      <c r="F2" s="66" t="s">
        <v>71</v>
      </c>
      <c r="G2" s="66" t="s">
        <v>35</v>
      </c>
      <c r="H2" s="72" t="s">
        <v>59</v>
      </c>
      <c r="I2" s="72" t="s">
        <v>99</v>
      </c>
      <c r="J2" s="72" t="s">
        <v>100</v>
      </c>
      <c r="K2" s="72" t="s">
        <v>60</v>
      </c>
      <c r="L2" s="66" t="s">
        <v>62</v>
      </c>
      <c r="M2" s="66" t="s">
        <v>61</v>
      </c>
      <c r="N2" s="66" t="s">
        <v>63</v>
      </c>
      <c r="O2" s="66" t="s">
        <v>64</v>
      </c>
      <c r="P2" s="73" t="s">
        <v>65</v>
      </c>
    </row>
    <row r="3" spans="1:16" x14ac:dyDescent="0.2">
      <c r="A3" s="21" t="s">
        <v>3</v>
      </c>
      <c r="B3" s="20"/>
      <c r="C3" s="37"/>
      <c r="D3" s="67">
        <f>+B3+C3</f>
        <v>0</v>
      </c>
      <c r="E3" s="68">
        <f>+Faktaark!B3</f>
        <v>175</v>
      </c>
      <c r="F3" s="68">
        <f>+Faktaark!C3</f>
        <v>350</v>
      </c>
      <c r="G3" s="68">
        <f>+(B3*E3)+(C3*F3)</f>
        <v>0</v>
      </c>
      <c r="H3" s="19"/>
      <c r="I3" s="40"/>
      <c r="J3" s="40"/>
      <c r="K3" s="40">
        <v>0</v>
      </c>
      <c r="L3" s="68">
        <f>+Faktaark!E3</f>
        <v>15</v>
      </c>
      <c r="M3" s="68">
        <f>+Faktaark!E4</f>
        <v>10</v>
      </c>
      <c r="N3" s="68">
        <f>+Faktaark!E5</f>
        <v>14</v>
      </c>
      <c r="O3" s="68">
        <f>+L3+M3+N3</f>
        <v>39</v>
      </c>
      <c r="P3" s="74">
        <f>+D3*O3</f>
        <v>0</v>
      </c>
    </row>
    <row r="4" spans="1:16" x14ac:dyDescent="0.2">
      <c r="A4" s="18" t="s">
        <v>34</v>
      </c>
      <c r="B4" s="16"/>
      <c r="C4" s="38"/>
      <c r="D4" s="53">
        <f t="shared" ref="D4:D24" si="0">+B4+C4</f>
        <v>0</v>
      </c>
      <c r="E4" s="54">
        <f>+Faktaark!B7</f>
        <v>150</v>
      </c>
      <c r="F4" s="54">
        <f>+Faktaark!C7</f>
        <v>300</v>
      </c>
      <c r="G4" s="54">
        <f t="shared" ref="G4:G24" si="1">+(B4*E4)+(C4*F4)</f>
        <v>0</v>
      </c>
      <c r="H4" s="15"/>
      <c r="I4" s="40"/>
      <c r="J4" s="40"/>
      <c r="K4" s="41">
        <v>0</v>
      </c>
      <c r="L4" s="54">
        <f>+Faktaark!E7</f>
        <v>15</v>
      </c>
      <c r="M4" s="54">
        <f>+Faktaark!E8</f>
        <v>10</v>
      </c>
      <c r="N4" s="54">
        <f>+Faktaark!E9</f>
        <v>14</v>
      </c>
      <c r="O4" s="54">
        <f t="shared" ref="O4:O24" si="2">+L4+M4+N4</f>
        <v>39</v>
      </c>
      <c r="P4" s="75">
        <f t="shared" ref="P4:P24" si="3">+D4*O4</f>
        <v>0</v>
      </c>
    </row>
    <row r="5" spans="1:16" x14ac:dyDescent="0.2">
      <c r="A5" s="27" t="s">
        <v>36</v>
      </c>
      <c r="B5" s="16"/>
      <c r="C5" s="38"/>
      <c r="D5" s="53">
        <f t="shared" si="0"/>
        <v>0</v>
      </c>
      <c r="E5" s="54">
        <f>+Faktaark!B7</f>
        <v>150</v>
      </c>
      <c r="F5" s="54">
        <f>+Faktaark!C7</f>
        <v>300</v>
      </c>
      <c r="G5" s="54">
        <f t="shared" si="1"/>
        <v>0</v>
      </c>
      <c r="H5" s="15"/>
      <c r="I5" s="40"/>
      <c r="J5" s="40"/>
      <c r="K5" s="41">
        <v>0</v>
      </c>
      <c r="L5" s="54">
        <f>+Faktaark!E7</f>
        <v>15</v>
      </c>
      <c r="M5" s="54">
        <f>+Faktaark!E8</f>
        <v>10</v>
      </c>
      <c r="N5" s="54">
        <f>+Faktaark!E9</f>
        <v>14</v>
      </c>
      <c r="O5" s="54">
        <f t="shared" si="2"/>
        <v>39</v>
      </c>
      <c r="P5" s="75">
        <f t="shared" si="3"/>
        <v>0</v>
      </c>
    </row>
    <row r="6" spans="1:16" x14ac:dyDescent="0.2">
      <c r="A6" s="27" t="s">
        <v>43</v>
      </c>
      <c r="B6" s="16"/>
      <c r="C6" s="38"/>
      <c r="D6" s="53">
        <f t="shared" si="0"/>
        <v>0</v>
      </c>
      <c r="E6" s="54">
        <f>+Faktaark!B7</f>
        <v>150</v>
      </c>
      <c r="F6" s="54">
        <f>+Faktaark!C7</f>
        <v>300</v>
      </c>
      <c r="G6" s="54">
        <f t="shared" si="1"/>
        <v>0</v>
      </c>
      <c r="H6" s="15"/>
      <c r="I6" s="40"/>
      <c r="J6" s="40"/>
      <c r="K6" s="41">
        <v>0</v>
      </c>
      <c r="L6" s="54">
        <f>+Faktaark!E7</f>
        <v>15</v>
      </c>
      <c r="M6" s="54">
        <f>+Faktaark!E8</f>
        <v>10</v>
      </c>
      <c r="N6" s="54">
        <f>+Faktaark!E9</f>
        <v>14</v>
      </c>
      <c r="O6" s="54">
        <f t="shared" si="2"/>
        <v>39</v>
      </c>
      <c r="P6" s="75">
        <f t="shared" si="3"/>
        <v>0</v>
      </c>
    </row>
    <row r="7" spans="1:16" x14ac:dyDescent="0.2">
      <c r="A7" s="17" t="s">
        <v>33</v>
      </c>
      <c r="B7" s="16"/>
      <c r="C7" s="38"/>
      <c r="D7" s="53">
        <f t="shared" si="0"/>
        <v>0</v>
      </c>
      <c r="E7" s="54">
        <f>+Faktaark!B7</f>
        <v>150</v>
      </c>
      <c r="F7" s="54">
        <f>+Faktaark!C7</f>
        <v>300</v>
      </c>
      <c r="G7" s="54">
        <f t="shared" si="1"/>
        <v>0</v>
      </c>
      <c r="H7" s="15"/>
      <c r="I7" s="40"/>
      <c r="J7" s="40"/>
      <c r="K7" s="41">
        <v>0</v>
      </c>
      <c r="L7" s="54">
        <f>+Faktaark!E7</f>
        <v>15</v>
      </c>
      <c r="M7" s="54">
        <f>+Faktaark!E8</f>
        <v>10</v>
      </c>
      <c r="N7" s="54">
        <f>+Faktaark!E9</f>
        <v>14</v>
      </c>
      <c r="O7" s="54">
        <f t="shared" si="2"/>
        <v>39</v>
      </c>
      <c r="P7" s="75">
        <f t="shared" si="3"/>
        <v>0</v>
      </c>
    </row>
    <row r="8" spans="1:16" x14ac:dyDescent="0.2">
      <c r="A8" s="17" t="s">
        <v>32</v>
      </c>
      <c r="B8" s="16"/>
      <c r="C8" s="38"/>
      <c r="D8" s="53">
        <f t="shared" si="0"/>
        <v>0</v>
      </c>
      <c r="E8" s="54">
        <f>+Faktaark!B7</f>
        <v>150</v>
      </c>
      <c r="F8" s="54">
        <f>+Faktaark!C7</f>
        <v>300</v>
      </c>
      <c r="G8" s="54">
        <f t="shared" si="1"/>
        <v>0</v>
      </c>
      <c r="H8" s="15"/>
      <c r="I8" s="40"/>
      <c r="J8" s="40"/>
      <c r="K8" s="41">
        <v>0</v>
      </c>
      <c r="L8" s="54">
        <f>+Faktaark!E7</f>
        <v>15</v>
      </c>
      <c r="M8" s="54">
        <f>+Faktaark!E8</f>
        <v>10</v>
      </c>
      <c r="N8" s="54">
        <f>+Faktaark!E9</f>
        <v>14</v>
      </c>
      <c r="O8" s="54">
        <f t="shared" si="2"/>
        <v>39</v>
      </c>
      <c r="P8" s="75">
        <f t="shared" si="3"/>
        <v>0</v>
      </c>
    </row>
    <row r="9" spans="1:16" x14ac:dyDescent="0.2">
      <c r="A9" s="27" t="s">
        <v>4</v>
      </c>
      <c r="B9" s="16"/>
      <c r="C9" s="38"/>
      <c r="D9" s="53">
        <f t="shared" si="0"/>
        <v>0</v>
      </c>
      <c r="E9" s="54">
        <f>+Faktaark!B15</f>
        <v>125</v>
      </c>
      <c r="F9" s="54">
        <f>+Faktaark!C15</f>
        <v>250</v>
      </c>
      <c r="G9" s="54">
        <f t="shared" si="1"/>
        <v>0</v>
      </c>
      <c r="H9" s="15"/>
      <c r="I9" s="40"/>
      <c r="J9" s="40"/>
      <c r="K9" s="41">
        <v>0</v>
      </c>
      <c r="L9" s="54">
        <f>+Faktaark!E15</f>
        <v>15</v>
      </c>
      <c r="M9" s="54">
        <f>+Faktaark!E16</f>
        <v>10</v>
      </c>
      <c r="N9" s="54">
        <f>+Faktaark!E17</f>
        <v>14</v>
      </c>
      <c r="O9" s="54">
        <f t="shared" si="2"/>
        <v>39</v>
      </c>
      <c r="P9" s="75">
        <f t="shared" si="3"/>
        <v>0</v>
      </c>
    </row>
    <row r="10" spans="1:16" x14ac:dyDescent="0.2">
      <c r="A10" s="27" t="s">
        <v>44</v>
      </c>
      <c r="B10" s="16"/>
      <c r="C10" s="38"/>
      <c r="D10" s="53">
        <f t="shared" si="0"/>
        <v>0</v>
      </c>
      <c r="E10" s="54">
        <f>+Faktaark!B15</f>
        <v>125</v>
      </c>
      <c r="F10" s="54">
        <f>+Faktaark!C15</f>
        <v>250</v>
      </c>
      <c r="G10" s="54">
        <f t="shared" si="1"/>
        <v>0</v>
      </c>
      <c r="H10" s="15"/>
      <c r="I10" s="40"/>
      <c r="J10" s="40"/>
      <c r="K10" s="41">
        <v>0</v>
      </c>
      <c r="L10" s="54">
        <f>+Faktaark!E15</f>
        <v>15</v>
      </c>
      <c r="M10" s="54">
        <f>+Faktaark!E16</f>
        <v>10</v>
      </c>
      <c r="N10" s="54">
        <f>+Faktaark!E17</f>
        <v>14</v>
      </c>
      <c r="O10" s="54">
        <f t="shared" si="2"/>
        <v>39</v>
      </c>
      <c r="P10" s="75">
        <f t="shared" si="3"/>
        <v>0</v>
      </c>
    </row>
    <row r="11" spans="1:16" x14ac:dyDescent="0.2">
      <c r="A11" s="27" t="s">
        <v>37</v>
      </c>
      <c r="B11" s="16"/>
      <c r="C11" s="38"/>
      <c r="D11" s="53">
        <f t="shared" si="0"/>
        <v>0</v>
      </c>
      <c r="E11" s="54">
        <f>+Faktaark!B19</f>
        <v>75</v>
      </c>
      <c r="F11" s="54">
        <f>+Faktaark!C19</f>
        <v>150</v>
      </c>
      <c r="G11" s="54">
        <f t="shared" si="1"/>
        <v>0</v>
      </c>
      <c r="H11" s="15">
        <v>0</v>
      </c>
      <c r="I11" s="40"/>
      <c r="J11" s="40">
        <v>0</v>
      </c>
      <c r="K11" s="41"/>
      <c r="L11" s="54">
        <f>+Faktaark!E19</f>
        <v>5</v>
      </c>
      <c r="M11" s="54">
        <f>+Faktaark!E20</f>
        <v>10</v>
      </c>
      <c r="N11" s="54">
        <f>+Faktaark!E21</f>
        <v>14</v>
      </c>
      <c r="O11" s="54">
        <f t="shared" si="2"/>
        <v>29</v>
      </c>
      <c r="P11" s="75">
        <f t="shared" si="3"/>
        <v>0</v>
      </c>
    </row>
    <row r="12" spans="1:16" x14ac:dyDescent="0.2">
      <c r="A12" s="27" t="s">
        <v>38</v>
      </c>
      <c r="B12" s="16"/>
      <c r="C12" s="38"/>
      <c r="D12" s="53">
        <f t="shared" si="0"/>
        <v>0</v>
      </c>
      <c r="E12" s="54">
        <f>+Faktaark!B19</f>
        <v>75</v>
      </c>
      <c r="F12" s="54">
        <f>+Faktaark!C19</f>
        <v>150</v>
      </c>
      <c r="G12" s="54">
        <f t="shared" si="1"/>
        <v>0</v>
      </c>
      <c r="H12" s="15">
        <v>0</v>
      </c>
      <c r="I12" s="40"/>
      <c r="J12" s="40">
        <v>0</v>
      </c>
      <c r="K12" s="41"/>
      <c r="L12" s="54">
        <f>+Faktaark!E19</f>
        <v>5</v>
      </c>
      <c r="M12" s="54">
        <f>+Faktaark!E20</f>
        <v>10</v>
      </c>
      <c r="N12" s="54">
        <f>+Faktaark!E21</f>
        <v>14</v>
      </c>
      <c r="O12" s="54">
        <f t="shared" si="2"/>
        <v>29</v>
      </c>
      <c r="P12" s="75">
        <f t="shared" si="3"/>
        <v>0</v>
      </c>
    </row>
    <row r="13" spans="1:16" x14ac:dyDescent="0.2">
      <c r="A13" s="27" t="s">
        <v>39</v>
      </c>
      <c r="B13" s="16"/>
      <c r="C13" s="38"/>
      <c r="D13" s="53">
        <f t="shared" si="0"/>
        <v>0</v>
      </c>
      <c r="E13" s="54">
        <f>+Faktaark!B19</f>
        <v>75</v>
      </c>
      <c r="F13" s="54">
        <f>+Faktaark!C19</f>
        <v>150</v>
      </c>
      <c r="G13" s="54">
        <f t="shared" si="1"/>
        <v>0</v>
      </c>
      <c r="H13" s="15">
        <v>0</v>
      </c>
      <c r="I13" s="40"/>
      <c r="J13" s="40">
        <v>0</v>
      </c>
      <c r="K13" s="41"/>
      <c r="L13" s="54">
        <f>+Faktaark!E19</f>
        <v>5</v>
      </c>
      <c r="M13" s="54">
        <f>+Faktaark!E20</f>
        <v>10</v>
      </c>
      <c r="N13" s="54">
        <f>+Faktaark!E21</f>
        <v>14</v>
      </c>
      <c r="O13" s="54">
        <f t="shared" si="2"/>
        <v>29</v>
      </c>
      <c r="P13" s="75">
        <f t="shared" si="3"/>
        <v>0</v>
      </c>
    </row>
    <row r="14" spans="1:16" x14ac:dyDescent="0.2">
      <c r="A14" s="27" t="s">
        <v>40</v>
      </c>
      <c r="B14" s="16"/>
      <c r="C14" s="38"/>
      <c r="D14" s="53">
        <f t="shared" si="0"/>
        <v>0</v>
      </c>
      <c r="E14" s="54">
        <f>+Faktaark!B19</f>
        <v>75</v>
      </c>
      <c r="F14" s="54">
        <f>+Faktaark!C19</f>
        <v>150</v>
      </c>
      <c r="G14" s="54">
        <f t="shared" si="1"/>
        <v>0</v>
      </c>
      <c r="H14" s="15">
        <v>0</v>
      </c>
      <c r="I14" s="40"/>
      <c r="J14" s="40">
        <v>0</v>
      </c>
      <c r="K14" s="41"/>
      <c r="L14" s="54">
        <f>+Faktaark!E19</f>
        <v>5</v>
      </c>
      <c r="M14" s="54">
        <f>+Faktaark!E20</f>
        <v>10</v>
      </c>
      <c r="N14" s="54">
        <f>+Faktaark!E21</f>
        <v>14</v>
      </c>
      <c r="O14" s="54">
        <f t="shared" si="2"/>
        <v>29</v>
      </c>
      <c r="P14" s="75">
        <f t="shared" si="3"/>
        <v>0</v>
      </c>
    </row>
    <row r="15" spans="1:16" x14ac:dyDescent="0.2">
      <c r="A15" s="27" t="s">
        <v>41</v>
      </c>
      <c r="B15" s="16"/>
      <c r="C15" s="38"/>
      <c r="D15" s="53">
        <f t="shared" si="0"/>
        <v>0</v>
      </c>
      <c r="E15" s="54">
        <f>+Faktaark!B19</f>
        <v>75</v>
      </c>
      <c r="F15" s="54">
        <f>+Faktaark!C19</f>
        <v>150</v>
      </c>
      <c r="G15" s="54">
        <f t="shared" si="1"/>
        <v>0</v>
      </c>
      <c r="H15" s="15">
        <v>0</v>
      </c>
      <c r="I15" s="40"/>
      <c r="J15" s="40">
        <v>0</v>
      </c>
      <c r="K15" s="41"/>
      <c r="L15" s="54">
        <f>+Faktaark!E19</f>
        <v>5</v>
      </c>
      <c r="M15" s="54">
        <f>+Faktaark!E20</f>
        <v>10</v>
      </c>
      <c r="N15" s="54">
        <f>+Faktaark!E21</f>
        <v>14</v>
      </c>
      <c r="O15" s="54">
        <f t="shared" si="2"/>
        <v>29</v>
      </c>
      <c r="P15" s="75">
        <f t="shared" si="3"/>
        <v>0</v>
      </c>
    </row>
    <row r="16" spans="1:16" x14ac:dyDescent="0.2">
      <c r="A16" s="27" t="s">
        <v>42</v>
      </c>
      <c r="B16" s="16"/>
      <c r="C16" s="38"/>
      <c r="D16" s="53">
        <f t="shared" si="0"/>
        <v>0</v>
      </c>
      <c r="E16" s="54">
        <f>+Faktaark!B19</f>
        <v>75</v>
      </c>
      <c r="F16" s="54">
        <f>+Faktaark!C19</f>
        <v>150</v>
      </c>
      <c r="G16" s="54">
        <f t="shared" si="1"/>
        <v>0</v>
      </c>
      <c r="H16" s="15">
        <v>0</v>
      </c>
      <c r="I16" s="40"/>
      <c r="J16" s="40">
        <v>0</v>
      </c>
      <c r="K16" s="41"/>
      <c r="L16" s="54">
        <f>+Faktaark!E19</f>
        <v>5</v>
      </c>
      <c r="M16" s="54">
        <f>+Faktaark!E20</f>
        <v>10</v>
      </c>
      <c r="N16" s="54">
        <f>+Faktaark!E21</f>
        <v>14</v>
      </c>
      <c r="O16" s="54">
        <f t="shared" si="2"/>
        <v>29</v>
      </c>
      <c r="P16" s="75">
        <f t="shared" si="3"/>
        <v>0</v>
      </c>
    </row>
    <row r="17" spans="1:16" x14ac:dyDescent="0.2">
      <c r="A17" s="27" t="s">
        <v>57</v>
      </c>
      <c r="B17" s="16"/>
      <c r="C17" s="38"/>
      <c r="D17" s="53">
        <f t="shared" si="0"/>
        <v>0</v>
      </c>
      <c r="E17" s="54">
        <f>+Faktaark!B19</f>
        <v>75</v>
      </c>
      <c r="F17" s="54">
        <f>+Faktaark!C19</f>
        <v>150</v>
      </c>
      <c r="G17" s="54">
        <f t="shared" si="1"/>
        <v>0</v>
      </c>
      <c r="H17" s="15">
        <v>0</v>
      </c>
      <c r="I17" s="40">
        <v>0</v>
      </c>
      <c r="J17" s="40"/>
      <c r="K17" s="41">
        <v>0</v>
      </c>
      <c r="L17" s="54">
        <f>+Faktaark!E23</f>
        <v>0</v>
      </c>
      <c r="M17" s="54">
        <f>+Faktaark!E24</f>
        <v>10</v>
      </c>
      <c r="N17" s="54">
        <f>+Faktaark!E25</f>
        <v>14</v>
      </c>
      <c r="O17" s="54">
        <f t="shared" si="2"/>
        <v>24</v>
      </c>
      <c r="P17" s="75">
        <f>+D17*O17</f>
        <v>0</v>
      </c>
    </row>
    <row r="18" spans="1:16" x14ac:dyDescent="0.2">
      <c r="A18" s="17" t="s">
        <v>29</v>
      </c>
      <c r="B18" s="16"/>
      <c r="C18" s="38"/>
      <c r="D18" s="53">
        <f t="shared" si="0"/>
        <v>0</v>
      </c>
      <c r="E18" s="54">
        <f>+Faktaark!B7</f>
        <v>150</v>
      </c>
      <c r="F18" s="54">
        <f>+Faktaark!C7</f>
        <v>300</v>
      </c>
      <c r="G18" s="54">
        <f t="shared" si="1"/>
        <v>0</v>
      </c>
      <c r="H18" s="15">
        <v>0</v>
      </c>
      <c r="I18" s="59"/>
      <c r="J18" s="40"/>
      <c r="K18" s="41">
        <v>0</v>
      </c>
      <c r="L18" s="54">
        <f>+Faktaark!E7</f>
        <v>15</v>
      </c>
      <c r="M18" s="54">
        <f>+Faktaark!E8</f>
        <v>10</v>
      </c>
      <c r="N18" s="54">
        <f>+Faktaark!E9</f>
        <v>14</v>
      </c>
      <c r="O18" s="54">
        <f t="shared" si="2"/>
        <v>39</v>
      </c>
      <c r="P18" s="75">
        <f t="shared" si="3"/>
        <v>0</v>
      </c>
    </row>
    <row r="19" spans="1:16" x14ac:dyDescent="0.2">
      <c r="A19" s="17" t="s">
        <v>28</v>
      </c>
      <c r="B19" s="16"/>
      <c r="C19" s="38"/>
      <c r="D19" s="53">
        <f t="shared" si="0"/>
        <v>0</v>
      </c>
      <c r="E19" s="54">
        <f>+Faktaark!B7</f>
        <v>150</v>
      </c>
      <c r="F19" s="54">
        <f>+Faktaark!C7</f>
        <v>300</v>
      </c>
      <c r="G19" s="54">
        <f t="shared" si="1"/>
        <v>0</v>
      </c>
      <c r="H19" s="15">
        <v>0</v>
      </c>
      <c r="I19" s="59"/>
      <c r="J19" s="40"/>
      <c r="K19" s="41">
        <v>0</v>
      </c>
      <c r="L19" s="54">
        <f>+Faktaark!E7</f>
        <v>15</v>
      </c>
      <c r="M19" s="54">
        <f>+Faktaark!E8</f>
        <v>10</v>
      </c>
      <c r="N19" s="54">
        <f>+Faktaark!E9</f>
        <v>14</v>
      </c>
      <c r="O19" s="54">
        <f t="shared" si="2"/>
        <v>39</v>
      </c>
      <c r="P19" s="75">
        <f t="shared" si="3"/>
        <v>0</v>
      </c>
    </row>
    <row r="20" spans="1:16" x14ac:dyDescent="0.2">
      <c r="A20" s="17" t="s">
        <v>27</v>
      </c>
      <c r="B20" s="16"/>
      <c r="C20" s="38"/>
      <c r="D20" s="53">
        <f t="shared" si="0"/>
        <v>0</v>
      </c>
      <c r="E20" s="54">
        <f>+Faktaark!B7</f>
        <v>150</v>
      </c>
      <c r="F20" s="54">
        <f>+Faktaark!C7</f>
        <v>300</v>
      </c>
      <c r="G20" s="54">
        <f t="shared" si="1"/>
        <v>0</v>
      </c>
      <c r="H20" s="15">
        <v>0</v>
      </c>
      <c r="I20" s="40"/>
      <c r="J20" s="40"/>
      <c r="K20" s="41">
        <v>0</v>
      </c>
      <c r="L20" s="54">
        <f>+Faktaark!E7</f>
        <v>15</v>
      </c>
      <c r="M20" s="54">
        <f>+Faktaark!E8</f>
        <v>10</v>
      </c>
      <c r="N20" s="54">
        <f>+Faktaark!E9</f>
        <v>14</v>
      </c>
      <c r="O20" s="54">
        <f t="shared" si="2"/>
        <v>39</v>
      </c>
      <c r="P20" s="75">
        <f t="shared" si="3"/>
        <v>0</v>
      </c>
    </row>
    <row r="21" spans="1:16" x14ac:dyDescent="0.2">
      <c r="A21" s="17" t="s">
        <v>26</v>
      </c>
      <c r="B21" s="16"/>
      <c r="C21" s="38"/>
      <c r="D21" s="53">
        <f t="shared" si="0"/>
        <v>0</v>
      </c>
      <c r="E21" s="54">
        <f>+Faktaark!B7</f>
        <v>150</v>
      </c>
      <c r="F21" s="54">
        <f>+Faktaark!C7</f>
        <v>300</v>
      </c>
      <c r="G21" s="54">
        <f t="shared" si="1"/>
        <v>0</v>
      </c>
      <c r="H21" s="15">
        <v>0</v>
      </c>
      <c r="I21" s="40"/>
      <c r="J21" s="40"/>
      <c r="K21" s="41">
        <v>0</v>
      </c>
      <c r="L21" s="54">
        <f>+Faktaark!E7</f>
        <v>15</v>
      </c>
      <c r="M21" s="54">
        <f>+Faktaark!E8</f>
        <v>10</v>
      </c>
      <c r="N21" s="54">
        <f>+Faktaark!E9</f>
        <v>14</v>
      </c>
      <c r="O21" s="54">
        <f t="shared" si="2"/>
        <v>39</v>
      </c>
      <c r="P21" s="75">
        <f>+D21*O21</f>
        <v>0</v>
      </c>
    </row>
    <row r="22" spans="1:16" x14ac:dyDescent="0.2">
      <c r="A22" s="17" t="s">
        <v>31</v>
      </c>
      <c r="B22" s="16"/>
      <c r="C22" s="38"/>
      <c r="D22" s="53">
        <f t="shared" si="0"/>
        <v>0</v>
      </c>
      <c r="E22" s="54">
        <f>+Faktaark!B7</f>
        <v>150</v>
      </c>
      <c r="F22" s="54">
        <f>+Faktaark!C7</f>
        <v>300</v>
      </c>
      <c r="G22" s="54">
        <f t="shared" si="1"/>
        <v>0</v>
      </c>
      <c r="H22" s="15">
        <v>0</v>
      </c>
      <c r="I22" s="40"/>
      <c r="J22" s="40"/>
      <c r="K22" s="41">
        <v>0</v>
      </c>
      <c r="L22" s="54">
        <f>+Faktaark!E7</f>
        <v>15</v>
      </c>
      <c r="M22" s="54">
        <f>+Faktaark!E8</f>
        <v>10</v>
      </c>
      <c r="N22" s="54">
        <f>+Faktaark!E9</f>
        <v>14</v>
      </c>
      <c r="O22" s="54">
        <f t="shared" si="2"/>
        <v>39</v>
      </c>
      <c r="P22" s="75">
        <f t="shared" si="3"/>
        <v>0</v>
      </c>
    </row>
    <row r="23" spans="1:16" x14ac:dyDescent="0.2">
      <c r="A23" s="17" t="s">
        <v>30</v>
      </c>
      <c r="B23" s="16"/>
      <c r="C23" s="38"/>
      <c r="D23" s="53">
        <f t="shared" si="0"/>
        <v>0</v>
      </c>
      <c r="E23" s="54">
        <f>+Faktaark!B7</f>
        <v>150</v>
      </c>
      <c r="F23" s="54">
        <f>+Faktaark!C7</f>
        <v>300</v>
      </c>
      <c r="G23" s="54">
        <f t="shared" si="1"/>
        <v>0</v>
      </c>
      <c r="H23" s="15">
        <v>0</v>
      </c>
      <c r="I23" s="40"/>
      <c r="J23" s="40"/>
      <c r="K23" s="41">
        <v>0</v>
      </c>
      <c r="L23" s="54">
        <f>+Faktaark!E7</f>
        <v>15</v>
      </c>
      <c r="M23" s="54">
        <f>+Faktaark!E8</f>
        <v>10</v>
      </c>
      <c r="N23" s="54">
        <f>+Faktaark!E9</f>
        <v>14</v>
      </c>
      <c r="O23" s="54">
        <f t="shared" si="2"/>
        <v>39</v>
      </c>
      <c r="P23" s="75">
        <f t="shared" si="3"/>
        <v>0</v>
      </c>
    </row>
    <row r="24" spans="1:16" ht="13.5" thickBot="1" x14ac:dyDescent="0.25">
      <c r="A24" s="14" t="s">
        <v>56</v>
      </c>
      <c r="B24" s="13"/>
      <c r="C24" s="39"/>
      <c r="D24" s="69">
        <f t="shared" si="0"/>
        <v>0</v>
      </c>
      <c r="E24" s="70">
        <f>+Faktaark!B7</f>
        <v>150</v>
      </c>
      <c r="F24" s="70">
        <f>+Faktaark!C7</f>
        <v>300</v>
      </c>
      <c r="G24" s="70">
        <f t="shared" si="1"/>
        <v>0</v>
      </c>
      <c r="H24" s="42">
        <v>0</v>
      </c>
      <c r="I24" s="42">
        <v>0</v>
      </c>
      <c r="J24" s="42"/>
      <c r="K24" s="42">
        <v>0</v>
      </c>
      <c r="L24" s="70">
        <f>+Faktaark!E11</f>
        <v>0</v>
      </c>
      <c r="M24" s="70">
        <f>+Faktaark!E12</f>
        <v>10</v>
      </c>
      <c r="N24" s="70">
        <f>+Faktaark!E13</f>
        <v>14</v>
      </c>
      <c r="O24" s="70">
        <f t="shared" si="2"/>
        <v>24</v>
      </c>
      <c r="P24" s="76">
        <f t="shared" si="3"/>
        <v>0</v>
      </c>
    </row>
    <row r="25" spans="1:16" ht="18.75" thickBot="1" x14ac:dyDescent="0.3">
      <c r="A25" s="43" t="s">
        <v>103</v>
      </c>
      <c r="B25" s="44">
        <f>SUM(B3:B24)</f>
        <v>0</v>
      </c>
      <c r="C25" s="44">
        <f>SUM(C3:C24)</f>
        <v>0</v>
      </c>
      <c r="D25" s="44">
        <f>SUM(D3:D24)</f>
        <v>0</v>
      </c>
      <c r="E25" s="45" t="s">
        <v>50</v>
      </c>
      <c r="F25" s="45" t="s">
        <v>50</v>
      </c>
      <c r="G25" s="46">
        <f>SUM(G3:G24)</f>
        <v>0</v>
      </c>
      <c r="H25" s="47">
        <f>SUM(H3:H24)</f>
        <v>0</v>
      </c>
      <c r="I25" s="45">
        <f>SUM(I3:I24)</f>
        <v>0</v>
      </c>
      <c r="J25" s="45">
        <f>SUM(J3:J24)</f>
        <v>0</v>
      </c>
      <c r="K25" s="45">
        <f>SUM(K3:K24)</f>
        <v>0</v>
      </c>
      <c r="L25" s="46" t="s">
        <v>50</v>
      </c>
      <c r="M25" s="46" t="s">
        <v>50</v>
      </c>
      <c r="N25" s="46" t="s">
        <v>50</v>
      </c>
      <c r="O25" s="46" t="s">
        <v>50</v>
      </c>
      <c r="P25" s="77">
        <f>SUM(P3:P24)</f>
        <v>0</v>
      </c>
    </row>
    <row r="26" spans="1:16" ht="18.75" thickBot="1" x14ac:dyDescent="0.3">
      <c r="A26" s="48"/>
      <c r="B26" s="48"/>
      <c r="C26" s="48"/>
      <c r="D26" s="48"/>
      <c r="E26" s="48"/>
      <c r="F26" s="48"/>
      <c r="G26" s="49"/>
      <c r="H26" s="48"/>
      <c r="I26" s="48"/>
      <c r="J26" s="48"/>
      <c r="K26" s="48"/>
      <c r="L26" s="49"/>
      <c r="M26" s="49"/>
      <c r="N26" s="49"/>
      <c r="O26" s="49"/>
      <c r="P26" s="49"/>
    </row>
    <row r="27" spans="1:16" ht="24" thickBot="1" x14ac:dyDescent="0.4">
      <c r="A27" s="51" t="s">
        <v>72</v>
      </c>
      <c r="B27" s="50"/>
      <c r="C27" s="50"/>
    </row>
    <row r="28" spans="1:16" ht="16.5" thickBot="1" x14ac:dyDescent="0.3">
      <c r="A28" s="82" t="s">
        <v>25</v>
      </c>
      <c r="B28" s="83"/>
      <c r="C28" s="83" t="s">
        <v>67</v>
      </c>
      <c r="D28" s="83" t="s">
        <v>68</v>
      </c>
      <c r="E28" s="83" t="s">
        <v>69</v>
      </c>
      <c r="F28" s="84"/>
      <c r="G28" s="7"/>
      <c r="I28" s="7"/>
      <c r="J28" s="7"/>
      <c r="K28" s="26"/>
      <c r="L28" s="7"/>
      <c r="M28" s="7"/>
      <c r="N28" s="7"/>
      <c r="O28" s="7"/>
      <c r="P28" s="7"/>
    </row>
    <row r="29" spans="1:16" ht="15.75" x14ac:dyDescent="0.25">
      <c r="A29" s="85"/>
      <c r="B29" s="86"/>
      <c r="C29" s="87"/>
      <c r="D29" s="87"/>
      <c r="E29" s="88"/>
      <c r="F29" s="89"/>
      <c r="G29" s="7"/>
      <c r="I29" s="7"/>
      <c r="J29" s="7"/>
      <c r="K29" s="26"/>
      <c r="L29" s="7"/>
      <c r="M29" s="7"/>
      <c r="N29" s="7"/>
      <c r="O29" s="7"/>
      <c r="P29" s="7"/>
    </row>
    <row r="30" spans="1:16" ht="15" x14ac:dyDescent="0.2">
      <c r="A30" s="90" t="s">
        <v>24</v>
      </c>
      <c r="B30" s="90" t="s">
        <v>20</v>
      </c>
      <c r="C30" s="91"/>
      <c r="D30" s="92"/>
      <c r="E30" s="93">
        <f>+G25</f>
        <v>0</v>
      </c>
      <c r="F30" s="94"/>
      <c r="G30" s="7"/>
      <c r="I30" s="7"/>
      <c r="J30" s="7"/>
      <c r="K30" s="7"/>
      <c r="L30" s="7"/>
      <c r="M30" s="7"/>
      <c r="N30" s="7"/>
      <c r="O30" s="7"/>
      <c r="P30" s="7"/>
    </row>
    <row r="31" spans="1:16" ht="15" x14ac:dyDescent="0.2">
      <c r="A31" s="90" t="s">
        <v>23</v>
      </c>
      <c r="B31" s="95" t="s">
        <v>116</v>
      </c>
      <c r="C31" s="92"/>
      <c r="D31" s="92"/>
      <c r="E31" s="96">
        <v>0</v>
      </c>
      <c r="F31" s="94"/>
      <c r="G31" s="10"/>
      <c r="I31" s="10"/>
      <c r="J31" s="10"/>
      <c r="K31" s="10"/>
      <c r="L31" s="10"/>
      <c r="M31" s="10"/>
      <c r="N31" s="10"/>
      <c r="O31" s="10"/>
      <c r="P31" s="10"/>
    </row>
    <row r="32" spans="1:16" ht="15" x14ac:dyDescent="0.2">
      <c r="A32" s="90" t="s">
        <v>73</v>
      </c>
      <c r="B32" s="95" t="s">
        <v>116</v>
      </c>
      <c r="C32" s="92"/>
      <c r="D32" s="92"/>
      <c r="E32" s="96">
        <v>0</v>
      </c>
      <c r="F32" s="94"/>
      <c r="G32" s="7"/>
      <c r="I32" s="7"/>
      <c r="J32" s="7"/>
      <c r="K32" s="7"/>
      <c r="L32" s="7"/>
      <c r="M32" s="7"/>
      <c r="N32" s="7"/>
      <c r="O32" s="7"/>
      <c r="P32" s="7"/>
    </row>
    <row r="33" spans="1:16" ht="15" x14ac:dyDescent="0.2">
      <c r="A33" s="90" t="s">
        <v>22</v>
      </c>
      <c r="B33" s="90"/>
      <c r="C33" s="92"/>
      <c r="D33" s="92"/>
      <c r="E33" s="97">
        <f>SUM(E30:E32)</f>
        <v>0</v>
      </c>
      <c r="F33" s="94"/>
      <c r="G33" s="7"/>
      <c r="I33" s="7"/>
      <c r="J33" s="7"/>
      <c r="K33" s="7"/>
      <c r="L33" s="7"/>
      <c r="M33" s="7"/>
      <c r="N33" s="7"/>
      <c r="O33" s="7"/>
      <c r="P33" s="7"/>
    </row>
    <row r="34" spans="1:16" ht="15" x14ac:dyDescent="0.2">
      <c r="A34" s="90"/>
      <c r="B34" s="90"/>
      <c r="C34" s="92"/>
      <c r="D34" s="92"/>
      <c r="E34" s="93"/>
      <c r="F34" s="94"/>
      <c r="G34" s="7"/>
      <c r="I34" s="7"/>
      <c r="J34" s="7"/>
      <c r="K34" s="7"/>
      <c r="L34" s="7"/>
      <c r="M34" s="7"/>
      <c r="N34" s="7"/>
      <c r="O34" s="7"/>
      <c r="P34" s="7"/>
    </row>
    <row r="35" spans="1:16" ht="15" x14ac:dyDescent="0.2">
      <c r="A35" s="90" t="s">
        <v>53</v>
      </c>
      <c r="B35" s="90" t="s">
        <v>20</v>
      </c>
      <c r="C35" s="92"/>
      <c r="D35" s="92"/>
      <c r="E35" s="93">
        <f>+H25</f>
        <v>0</v>
      </c>
      <c r="F35" s="94"/>
      <c r="G35" s="7"/>
      <c r="I35" s="7"/>
      <c r="J35" s="7"/>
      <c r="K35" s="7"/>
      <c r="L35" s="7"/>
      <c r="M35" s="7"/>
      <c r="N35" s="7"/>
      <c r="O35" s="7"/>
      <c r="P35" s="7"/>
    </row>
    <row r="36" spans="1:16" ht="15" x14ac:dyDescent="0.2">
      <c r="A36" s="90" t="s">
        <v>101</v>
      </c>
      <c r="B36" s="95" t="s">
        <v>117</v>
      </c>
      <c r="C36" s="98">
        <f>+I25</f>
        <v>0</v>
      </c>
      <c r="D36" s="96">
        <v>80</v>
      </c>
      <c r="E36" s="93">
        <f>+C36*D36</f>
        <v>0</v>
      </c>
      <c r="F36" s="94"/>
      <c r="G36" s="7"/>
      <c r="I36" s="7"/>
      <c r="J36" s="7"/>
      <c r="K36" s="7"/>
      <c r="L36" s="7"/>
      <c r="M36" s="7"/>
      <c r="N36" s="7"/>
      <c r="O36" s="7"/>
      <c r="P36" s="7"/>
    </row>
    <row r="37" spans="1:16" ht="15" x14ac:dyDescent="0.2">
      <c r="A37" s="90" t="s">
        <v>102</v>
      </c>
      <c r="B37" s="95" t="s">
        <v>117</v>
      </c>
      <c r="C37" s="98">
        <f>+J25</f>
        <v>0</v>
      </c>
      <c r="D37" s="96">
        <v>20</v>
      </c>
      <c r="E37" s="93">
        <f>+C37*D37</f>
        <v>0</v>
      </c>
      <c r="F37" s="94"/>
      <c r="G37" s="7"/>
      <c r="I37" s="7"/>
      <c r="J37" s="7"/>
      <c r="K37" s="7"/>
      <c r="L37" s="7"/>
      <c r="M37" s="7"/>
      <c r="N37" s="7"/>
      <c r="O37" s="7"/>
      <c r="P37" s="7"/>
    </row>
    <row r="38" spans="1:16" ht="15" x14ac:dyDescent="0.2">
      <c r="A38" s="90" t="s">
        <v>21</v>
      </c>
      <c r="B38" s="95" t="s">
        <v>117</v>
      </c>
      <c r="C38" s="98">
        <f>+K25</f>
        <v>0</v>
      </c>
      <c r="D38" s="96">
        <v>90</v>
      </c>
      <c r="E38" s="93">
        <f>+C38*D38</f>
        <v>0</v>
      </c>
      <c r="F38" s="94"/>
      <c r="G38" s="7"/>
      <c r="I38" s="7"/>
      <c r="J38" s="7"/>
      <c r="K38" s="7"/>
      <c r="L38" s="7"/>
      <c r="M38" s="7"/>
      <c r="N38" s="7"/>
      <c r="O38" s="7"/>
      <c r="P38" s="7"/>
    </row>
    <row r="39" spans="1:16" ht="30" x14ac:dyDescent="0.2">
      <c r="A39" s="99" t="s">
        <v>66</v>
      </c>
      <c r="B39" s="90" t="s">
        <v>20</v>
      </c>
      <c r="C39" s="92"/>
      <c r="D39" s="92"/>
      <c r="E39" s="93">
        <f>+P25</f>
        <v>0</v>
      </c>
      <c r="F39" s="100"/>
      <c r="I39" s="10"/>
      <c r="J39" s="10"/>
      <c r="K39" s="10"/>
      <c r="L39" s="10"/>
      <c r="M39" s="10"/>
      <c r="N39" s="10"/>
      <c r="O39" s="10"/>
      <c r="P39" s="10"/>
    </row>
    <row r="40" spans="1:16" ht="15" x14ac:dyDescent="0.2">
      <c r="A40" s="90" t="s">
        <v>48</v>
      </c>
      <c r="B40" s="95" t="s">
        <v>116</v>
      </c>
      <c r="C40" s="92"/>
      <c r="D40" s="92"/>
      <c r="E40" s="96">
        <v>0</v>
      </c>
      <c r="F40" s="94"/>
      <c r="G40" s="12"/>
      <c r="I40" s="10"/>
      <c r="J40" s="10"/>
      <c r="K40" s="10"/>
      <c r="L40" s="10"/>
      <c r="M40" s="10"/>
      <c r="N40" s="10"/>
      <c r="O40" s="10"/>
      <c r="P40" s="10"/>
    </row>
    <row r="41" spans="1:16" ht="15" x14ac:dyDescent="0.2">
      <c r="A41" s="90" t="s">
        <v>19</v>
      </c>
      <c r="B41" s="95" t="s">
        <v>116</v>
      </c>
      <c r="C41" s="92"/>
      <c r="D41" s="92"/>
      <c r="E41" s="96">
        <v>0</v>
      </c>
      <c r="F41" s="94"/>
      <c r="G41" s="12"/>
      <c r="I41" s="10"/>
      <c r="J41" s="10"/>
      <c r="K41" s="10"/>
      <c r="L41" s="10"/>
      <c r="M41" s="10"/>
      <c r="N41" s="10"/>
      <c r="O41" s="10"/>
      <c r="P41" s="10"/>
    </row>
    <row r="42" spans="1:16" ht="15" x14ac:dyDescent="0.2">
      <c r="A42" s="90" t="s">
        <v>18</v>
      </c>
      <c r="B42" s="95" t="s">
        <v>116</v>
      </c>
      <c r="C42" s="92"/>
      <c r="D42" s="92"/>
      <c r="E42" s="96">
        <v>0</v>
      </c>
      <c r="F42" s="94"/>
      <c r="G42" s="12"/>
      <c r="I42" s="12"/>
      <c r="J42" s="12"/>
      <c r="K42" s="12"/>
      <c r="L42" s="12"/>
      <c r="M42" s="12"/>
      <c r="N42" s="12"/>
      <c r="O42" s="12"/>
      <c r="P42" s="12"/>
    </row>
    <row r="43" spans="1:16" ht="15" x14ac:dyDescent="0.2">
      <c r="A43" s="90" t="s">
        <v>17</v>
      </c>
      <c r="B43" s="95" t="s">
        <v>116</v>
      </c>
      <c r="C43" s="92"/>
      <c r="D43" s="92"/>
      <c r="E43" s="96">
        <v>0</v>
      </c>
      <c r="F43" s="94"/>
      <c r="G43" s="11"/>
      <c r="I43" s="11"/>
      <c r="J43" s="11"/>
      <c r="K43" s="11"/>
      <c r="L43" s="11"/>
      <c r="M43" s="11"/>
      <c r="N43" s="11"/>
      <c r="O43" s="11"/>
      <c r="P43" s="11"/>
    </row>
    <row r="44" spans="1:16" ht="15" x14ac:dyDescent="0.2">
      <c r="A44" s="90" t="s">
        <v>16</v>
      </c>
      <c r="B44" s="95" t="s">
        <v>116</v>
      </c>
      <c r="C44" s="92"/>
      <c r="D44" s="92"/>
      <c r="E44" s="96">
        <v>0</v>
      </c>
      <c r="F44" s="94"/>
      <c r="G44" s="10"/>
      <c r="I44" s="10"/>
      <c r="J44" s="10"/>
      <c r="K44" s="10"/>
      <c r="L44" s="10"/>
      <c r="M44" s="10"/>
      <c r="N44" s="10"/>
      <c r="O44" s="10"/>
      <c r="P44" s="10"/>
    </row>
    <row r="45" spans="1:16" ht="15" x14ac:dyDescent="0.2">
      <c r="A45" s="90" t="s">
        <v>15</v>
      </c>
      <c r="B45" s="95" t="s">
        <v>116</v>
      </c>
      <c r="C45" s="92"/>
      <c r="D45" s="92"/>
      <c r="E45" s="96">
        <v>0</v>
      </c>
      <c r="F45" s="94"/>
      <c r="G45" s="9"/>
      <c r="I45" s="9"/>
      <c r="J45" s="9"/>
      <c r="K45" s="9"/>
      <c r="L45" s="9"/>
      <c r="M45" s="9"/>
      <c r="N45" s="9"/>
      <c r="O45" s="9"/>
      <c r="P45" s="9"/>
    </row>
    <row r="46" spans="1:16" ht="15" x14ac:dyDescent="0.2">
      <c r="A46" s="90" t="s">
        <v>14</v>
      </c>
      <c r="B46" s="95" t="s">
        <v>116</v>
      </c>
      <c r="C46" s="92"/>
      <c r="D46" s="92"/>
      <c r="E46" s="96">
        <v>0</v>
      </c>
      <c r="F46" s="94"/>
      <c r="G46" s="7"/>
      <c r="I46" s="7"/>
      <c r="J46" s="7"/>
      <c r="K46" s="7"/>
      <c r="L46" s="7"/>
      <c r="M46" s="7"/>
      <c r="N46" s="7"/>
      <c r="O46" s="7"/>
      <c r="P46" s="7"/>
    </row>
    <row r="47" spans="1:16" ht="15" x14ac:dyDescent="0.2">
      <c r="A47" s="90"/>
      <c r="B47" s="90"/>
      <c r="C47" s="92"/>
      <c r="D47" s="92"/>
      <c r="E47" s="93"/>
      <c r="F47" s="94"/>
      <c r="G47" s="7"/>
      <c r="I47" s="7"/>
      <c r="J47" s="7"/>
      <c r="K47" s="7"/>
      <c r="L47" s="7"/>
      <c r="M47" s="7"/>
      <c r="N47" s="7"/>
      <c r="O47" s="7"/>
      <c r="P47" s="7"/>
    </row>
    <row r="48" spans="1:16" ht="15" x14ac:dyDescent="0.2">
      <c r="A48" s="90" t="s">
        <v>13</v>
      </c>
      <c r="B48" s="90"/>
      <c r="C48" s="92"/>
      <c r="D48" s="92"/>
      <c r="E48" s="97">
        <f>SUM(E35:E47)</f>
        <v>0</v>
      </c>
      <c r="F48" s="94"/>
      <c r="G48" s="8"/>
      <c r="I48" s="7"/>
      <c r="J48" s="7"/>
      <c r="K48" s="7"/>
      <c r="L48" s="8"/>
      <c r="M48" s="8"/>
      <c r="N48" s="8"/>
      <c r="O48" s="8"/>
      <c r="P48" s="8"/>
    </row>
    <row r="49" spans="1:16" ht="15" x14ac:dyDescent="0.2">
      <c r="A49" s="90"/>
      <c r="B49" s="90"/>
      <c r="C49" s="92"/>
      <c r="D49" s="92"/>
      <c r="E49" s="88"/>
      <c r="F49" s="94"/>
      <c r="G49" s="7"/>
      <c r="I49" s="7"/>
      <c r="J49" s="7"/>
      <c r="K49" s="7"/>
      <c r="L49" s="7"/>
      <c r="M49" s="7"/>
      <c r="N49" s="7"/>
      <c r="O49" s="7"/>
      <c r="P49" s="7"/>
    </row>
    <row r="50" spans="1:16" ht="15" x14ac:dyDescent="0.2">
      <c r="A50" s="90" t="s">
        <v>12</v>
      </c>
      <c r="B50" s="90"/>
      <c r="C50" s="92"/>
      <c r="D50" s="92"/>
      <c r="E50" s="93">
        <f>+E33-E48</f>
        <v>0</v>
      </c>
      <c r="F50" s="94"/>
      <c r="G50" s="8"/>
      <c r="I50" s="7"/>
      <c r="J50" s="7"/>
      <c r="K50" s="7"/>
      <c r="L50" s="8"/>
      <c r="M50" s="8"/>
      <c r="N50" s="8"/>
      <c r="O50" s="8"/>
      <c r="P50" s="8"/>
    </row>
    <row r="51" spans="1:16" ht="15" x14ac:dyDescent="0.2">
      <c r="A51" s="101"/>
      <c r="B51" s="101"/>
      <c r="C51" s="101"/>
      <c r="D51" s="101"/>
      <c r="E51" s="102"/>
      <c r="F51" s="102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 x14ac:dyDescent="0.2">
      <c r="A52" s="101"/>
      <c r="B52" s="101"/>
      <c r="C52" s="101"/>
      <c r="D52" s="101"/>
      <c r="E52" s="102"/>
      <c r="F52" s="102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5" x14ac:dyDescent="0.2">
      <c r="A53" s="101"/>
      <c r="B53" s="101"/>
      <c r="C53" s="101"/>
      <c r="D53" s="101"/>
      <c r="E53" s="102"/>
      <c r="F53" s="102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5" x14ac:dyDescent="0.2">
      <c r="A54" s="94"/>
      <c r="B54" s="94"/>
      <c r="C54" s="94"/>
      <c r="D54" s="94"/>
      <c r="E54" s="102"/>
      <c r="F54" s="102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x14ac:dyDescent="0.2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x14ac:dyDescent="0.2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</sheetData>
  <sheetProtection selectLockedCells="1" selectUnlockedCells="1"/>
  <pageMargins left="0.75" right="0.75" top="1" bottom="1" header="0.51180555555555551" footer="0.51180555555555551"/>
  <pageSetup paperSize="9" scale="52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Normal="100" workbookViewId="0">
      <selection activeCell="J7" sqref="J7"/>
    </sheetView>
  </sheetViews>
  <sheetFormatPr defaultRowHeight="15" x14ac:dyDescent="0.25"/>
  <cols>
    <col min="1" max="1" width="14.7109375" customWidth="1"/>
    <col min="2" max="2" width="18.85546875" customWidth="1"/>
    <col min="3" max="3" width="20" customWidth="1"/>
    <col min="4" max="4" width="20" bestFit="1" customWidth="1"/>
    <col min="5" max="5" width="20" style="4" bestFit="1" customWidth="1"/>
    <col min="6" max="6" width="20" bestFit="1" customWidth="1"/>
    <col min="7" max="7" width="18.28515625" style="5" bestFit="1" customWidth="1"/>
    <col min="8" max="8" width="3.5703125" customWidth="1"/>
  </cols>
  <sheetData>
    <row r="1" spans="1:7" ht="31.5" x14ac:dyDescent="0.25">
      <c r="A1" s="3" t="s">
        <v>120</v>
      </c>
      <c r="G1" s="78" t="s">
        <v>121</v>
      </c>
    </row>
    <row r="2" spans="1:7" ht="31.5" x14ac:dyDescent="0.25">
      <c r="A2" s="28" t="s">
        <v>0</v>
      </c>
      <c r="B2" s="29" t="s">
        <v>52</v>
      </c>
      <c r="C2" s="29" t="s">
        <v>107</v>
      </c>
      <c r="D2" s="103" t="s">
        <v>1</v>
      </c>
      <c r="E2" s="104"/>
      <c r="F2" s="103" t="s">
        <v>2</v>
      </c>
      <c r="G2" s="105"/>
    </row>
    <row r="3" spans="1:7" ht="15.75" customHeight="1" x14ac:dyDescent="0.25">
      <c r="A3" s="106" t="s">
        <v>47</v>
      </c>
      <c r="B3" s="109">
        <v>175</v>
      </c>
      <c r="C3" s="112">
        <v>350</v>
      </c>
      <c r="D3" s="30" t="s">
        <v>8</v>
      </c>
      <c r="E3" s="33">
        <v>15</v>
      </c>
      <c r="F3" s="30" t="s">
        <v>8</v>
      </c>
      <c r="G3" s="33">
        <v>15</v>
      </c>
    </row>
    <row r="4" spans="1:7" ht="15.75" x14ac:dyDescent="0.25">
      <c r="A4" s="107"/>
      <c r="B4" s="110"/>
      <c r="C4" s="113"/>
      <c r="D4" s="31" t="s">
        <v>9</v>
      </c>
      <c r="E4" s="34">
        <v>10</v>
      </c>
      <c r="F4" s="31" t="s">
        <v>9</v>
      </c>
      <c r="G4" s="34">
        <v>10</v>
      </c>
    </row>
    <row r="5" spans="1:7" ht="15.75" x14ac:dyDescent="0.25">
      <c r="A5" s="107"/>
      <c r="B5" s="110"/>
      <c r="C5" s="113"/>
      <c r="D5" s="31" t="s">
        <v>10</v>
      </c>
      <c r="E5" s="34">
        <v>14</v>
      </c>
      <c r="F5" s="31" t="s">
        <v>10</v>
      </c>
      <c r="G5" s="34">
        <v>45</v>
      </c>
    </row>
    <row r="6" spans="1:7" ht="15.75" x14ac:dyDescent="0.25">
      <c r="A6" s="108"/>
      <c r="B6" s="111"/>
      <c r="C6" s="114"/>
      <c r="D6" s="32" t="s">
        <v>11</v>
      </c>
      <c r="E6" s="35">
        <f>SUM(E3:E5)</f>
        <v>39</v>
      </c>
      <c r="F6" s="32" t="s">
        <v>11</v>
      </c>
      <c r="G6" s="35">
        <f>SUM(G3:G5)</f>
        <v>70</v>
      </c>
    </row>
    <row r="7" spans="1:7" ht="15.75" customHeight="1" x14ac:dyDescent="0.25">
      <c r="A7" s="106" t="s">
        <v>96</v>
      </c>
      <c r="B7" s="112">
        <v>150</v>
      </c>
      <c r="C7" s="112">
        <v>300</v>
      </c>
      <c r="D7" s="30" t="s">
        <v>8</v>
      </c>
      <c r="E7" s="33">
        <v>15</v>
      </c>
      <c r="F7" s="30" t="s">
        <v>8</v>
      </c>
      <c r="G7" s="33">
        <v>15</v>
      </c>
    </row>
    <row r="8" spans="1:7" ht="15.75" x14ac:dyDescent="0.25">
      <c r="A8" s="107"/>
      <c r="B8" s="113"/>
      <c r="C8" s="113"/>
      <c r="D8" s="31" t="s">
        <v>9</v>
      </c>
      <c r="E8" s="34">
        <v>10</v>
      </c>
      <c r="F8" s="31" t="s">
        <v>9</v>
      </c>
      <c r="G8" s="34">
        <v>10</v>
      </c>
    </row>
    <row r="9" spans="1:7" ht="15.75" x14ac:dyDescent="0.25">
      <c r="A9" s="107"/>
      <c r="B9" s="113"/>
      <c r="C9" s="113"/>
      <c r="D9" s="31" t="s">
        <v>10</v>
      </c>
      <c r="E9" s="34">
        <v>14</v>
      </c>
      <c r="F9" s="31" t="s">
        <v>10</v>
      </c>
      <c r="G9" s="34">
        <v>45</v>
      </c>
    </row>
    <row r="10" spans="1:7" ht="15.75" x14ac:dyDescent="0.25">
      <c r="A10" s="108"/>
      <c r="B10" s="114"/>
      <c r="C10" s="114"/>
      <c r="D10" s="32" t="s">
        <v>11</v>
      </c>
      <c r="E10" s="35">
        <f>SUM(E7:E9)</f>
        <v>39</v>
      </c>
      <c r="F10" s="32" t="s">
        <v>11</v>
      </c>
      <c r="G10" s="35">
        <f>SUM(G7:G9)</f>
        <v>70</v>
      </c>
    </row>
    <row r="11" spans="1:7" ht="15.75" customHeight="1" x14ac:dyDescent="0.25">
      <c r="A11" s="106" t="s">
        <v>97</v>
      </c>
      <c r="B11" s="112">
        <v>150</v>
      </c>
      <c r="C11" s="112">
        <v>300</v>
      </c>
      <c r="D11" s="30" t="s">
        <v>8</v>
      </c>
      <c r="E11" s="65">
        <v>0</v>
      </c>
      <c r="F11" s="30" t="s">
        <v>8</v>
      </c>
      <c r="G11" s="65">
        <v>0</v>
      </c>
    </row>
    <row r="12" spans="1:7" ht="15.75" x14ac:dyDescent="0.25">
      <c r="A12" s="107"/>
      <c r="B12" s="113"/>
      <c r="C12" s="113"/>
      <c r="D12" s="31" t="s">
        <v>9</v>
      </c>
      <c r="E12" s="34">
        <v>10</v>
      </c>
      <c r="F12" s="31" t="s">
        <v>9</v>
      </c>
      <c r="G12" s="34">
        <v>10</v>
      </c>
    </row>
    <row r="13" spans="1:7" ht="15.75" x14ac:dyDescent="0.25">
      <c r="A13" s="107"/>
      <c r="B13" s="113"/>
      <c r="C13" s="113"/>
      <c r="D13" s="31" t="s">
        <v>10</v>
      </c>
      <c r="E13" s="34">
        <v>14</v>
      </c>
      <c r="F13" s="31" t="s">
        <v>10</v>
      </c>
      <c r="G13" s="34">
        <v>45</v>
      </c>
    </row>
    <row r="14" spans="1:7" ht="15.75" x14ac:dyDescent="0.25">
      <c r="A14" s="108"/>
      <c r="B14" s="114"/>
      <c r="C14" s="114"/>
      <c r="D14" s="32" t="s">
        <v>11</v>
      </c>
      <c r="E14" s="35">
        <f>SUM(E11:E13)</f>
        <v>24</v>
      </c>
      <c r="F14" s="32" t="s">
        <v>11</v>
      </c>
      <c r="G14" s="35">
        <f>SUM(G11:G13)</f>
        <v>55</v>
      </c>
    </row>
    <row r="15" spans="1:7" ht="15.75" customHeight="1" x14ac:dyDescent="0.25">
      <c r="A15" s="106" t="s">
        <v>4</v>
      </c>
      <c r="B15" s="112">
        <v>125</v>
      </c>
      <c r="C15" s="112">
        <v>250</v>
      </c>
      <c r="D15" s="30" t="s">
        <v>8</v>
      </c>
      <c r="E15" s="33">
        <v>15</v>
      </c>
      <c r="F15" s="30" t="s">
        <v>8</v>
      </c>
      <c r="G15" s="33">
        <v>15</v>
      </c>
    </row>
    <row r="16" spans="1:7" ht="15.75" x14ac:dyDescent="0.25">
      <c r="A16" s="107"/>
      <c r="B16" s="113"/>
      <c r="C16" s="113"/>
      <c r="D16" s="31" t="s">
        <v>9</v>
      </c>
      <c r="E16" s="34">
        <v>10</v>
      </c>
      <c r="F16" s="31" t="s">
        <v>9</v>
      </c>
      <c r="G16" s="34">
        <v>10</v>
      </c>
    </row>
    <row r="17" spans="1:8" ht="15.75" x14ac:dyDescent="0.25">
      <c r="A17" s="107"/>
      <c r="B17" s="113"/>
      <c r="C17" s="113"/>
      <c r="D17" s="31" t="s">
        <v>10</v>
      </c>
      <c r="E17" s="34">
        <v>14</v>
      </c>
      <c r="F17" s="31" t="s">
        <v>10</v>
      </c>
      <c r="G17" s="34">
        <v>45</v>
      </c>
    </row>
    <row r="18" spans="1:8" ht="15.75" x14ac:dyDescent="0.25">
      <c r="A18" s="108"/>
      <c r="B18" s="114"/>
      <c r="C18" s="114"/>
      <c r="D18" s="32" t="s">
        <v>11</v>
      </c>
      <c r="E18" s="35">
        <f>SUM(E15:E17)</f>
        <v>39</v>
      </c>
      <c r="F18" s="32" t="s">
        <v>11</v>
      </c>
      <c r="G18" s="35">
        <f>SUM(G15:G17)</f>
        <v>70</v>
      </c>
    </row>
    <row r="19" spans="1:8" ht="15.75" customHeight="1" x14ac:dyDescent="0.25">
      <c r="A19" s="106" t="s">
        <v>45</v>
      </c>
      <c r="B19" s="112">
        <v>75</v>
      </c>
      <c r="C19" s="112">
        <v>150</v>
      </c>
      <c r="D19" s="30" t="s">
        <v>8</v>
      </c>
      <c r="E19" s="33">
        <v>5</v>
      </c>
      <c r="F19" s="30" t="s">
        <v>8</v>
      </c>
      <c r="G19" s="33">
        <v>5</v>
      </c>
    </row>
    <row r="20" spans="1:8" ht="15.75" x14ac:dyDescent="0.25">
      <c r="A20" s="107"/>
      <c r="B20" s="113"/>
      <c r="C20" s="113"/>
      <c r="D20" s="31" t="s">
        <v>9</v>
      </c>
      <c r="E20" s="34">
        <v>10</v>
      </c>
      <c r="F20" s="31" t="s">
        <v>9</v>
      </c>
      <c r="G20" s="34">
        <v>10</v>
      </c>
    </row>
    <row r="21" spans="1:8" ht="15.75" x14ac:dyDescent="0.25">
      <c r="A21" s="107"/>
      <c r="B21" s="113"/>
      <c r="C21" s="113"/>
      <c r="D21" s="31" t="s">
        <v>10</v>
      </c>
      <c r="E21" s="34">
        <v>14</v>
      </c>
      <c r="F21" s="31" t="s">
        <v>10</v>
      </c>
      <c r="G21" s="34">
        <v>45</v>
      </c>
    </row>
    <row r="22" spans="1:8" ht="15.75" x14ac:dyDescent="0.25">
      <c r="A22" s="108"/>
      <c r="B22" s="114"/>
      <c r="C22" s="114"/>
      <c r="D22" s="32" t="s">
        <v>11</v>
      </c>
      <c r="E22" s="35">
        <f>SUM(E19:E21)</f>
        <v>29</v>
      </c>
      <c r="F22" s="32" t="s">
        <v>11</v>
      </c>
      <c r="G22" s="35">
        <f>SUM(G19:G21)</f>
        <v>60</v>
      </c>
    </row>
    <row r="23" spans="1:8" ht="15.75" customHeight="1" x14ac:dyDescent="0.25">
      <c r="A23" s="106" t="s">
        <v>98</v>
      </c>
      <c r="B23" s="112">
        <v>75</v>
      </c>
      <c r="C23" s="112">
        <v>150</v>
      </c>
      <c r="D23" s="30" t="s">
        <v>8</v>
      </c>
      <c r="E23" s="65">
        <v>0</v>
      </c>
      <c r="F23" s="30" t="s">
        <v>8</v>
      </c>
      <c r="G23" s="65">
        <v>0</v>
      </c>
    </row>
    <row r="24" spans="1:8" ht="15.75" x14ac:dyDescent="0.25">
      <c r="A24" s="107"/>
      <c r="B24" s="113"/>
      <c r="C24" s="113"/>
      <c r="D24" s="31" t="s">
        <v>9</v>
      </c>
      <c r="E24" s="34">
        <v>10</v>
      </c>
      <c r="F24" s="31" t="s">
        <v>9</v>
      </c>
      <c r="G24" s="34">
        <v>10</v>
      </c>
    </row>
    <row r="25" spans="1:8" ht="15.75" x14ac:dyDescent="0.25">
      <c r="A25" s="107"/>
      <c r="B25" s="113"/>
      <c r="C25" s="113"/>
      <c r="D25" s="31" t="s">
        <v>10</v>
      </c>
      <c r="E25" s="34">
        <v>14</v>
      </c>
      <c r="F25" s="31" t="s">
        <v>10</v>
      </c>
      <c r="G25" s="34">
        <v>45</v>
      </c>
    </row>
    <row r="26" spans="1:8" ht="15.75" x14ac:dyDescent="0.25">
      <c r="A26" s="108"/>
      <c r="B26" s="114"/>
      <c r="C26" s="114"/>
      <c r="D26" s="32" t="s">
        <v>11</v>
      </c>
      <c r="E26" s="35">
        <f>SUM(E23:E25)</f>
        <v>24</v>
      </c>
      <c r="F26" s="32" t="s">
        <v>11</v>
      </c>
      <c r="G26" s="35">
        <f>SUM(G23:G25)</f>
        <v>55</v>
      </c>
    </row>
    <row r="27" spans="1:8" ht="15.75" x14ac:dyDescent="0.25">
      <c r="A27" s="1" t="s">
        <v>5</v>
      </c>
      <c r="H27" s="1"/>
    </row>
    <row r="28" spans="1:8" ht="15.75" x14ac:dyDescent="0.25">
      <c r="A28" s="1" t="s">
        <v>6</v>
      </c>
    </row>
    <row r="29" spans="1:8" ht="15.75" x14ac:dyDescent="0.25">
      <c r="A29" s="1" t="s">
        <v>84</v>
      </c>
    </row>
    <row r="30" spans="1:8" ht="15.75" x14ac:dyDescent="0.25">
      <c r="A30" s="1" t="s">
        <v>83</v>
      </c>
    </row>
    <row r="31" spans="1:8" ht="15.75" x14ac:dyDescent="0.25">
      <c r="A31" s="1"/>
    </row>
    <row r="32" spans="1:8" ht="21" x14ac:dyDescent="0.25">
      <c r="A32" s="2" t="s">
        <v>118</v>
      </c>
    </row>
    <row r="33" spans="1:11" ht="15.75" x14ac:dyDescent="0.25">
      <c r="A33" s="1" t="s">
        <v>7</v>
      </c>
    </row>
    <row r="34" spans="1:11" x14ac:dyDescent="0.25">
      <c r="A34" s="36" t="s">
        <v>119</v>
      </c>
    </row>
    <row r="35" spans="1:11" x14ac:dyDescent="0.25">
      <c r="A35" s="36"/>
    </row>
    <row r="36" spans="1:11" s="62" customFormat="1" x14ac:dyDescent="0.25">
      <c r="A36" s="60" t="s">
        <v>105</v>
      </c>
      <c r="B36" s="60">
        <v>1</v>
      </c>
      <c r="C36" s="60">
        <v>2</v>
      </c>
      <c r="D36" s="60">
        <v>3</v>
      </c>
      <c r="E36" s="60">
        <v>4</v>
      </c>
      <c r="F36" s="60">
        <v>5</v>
      </c>
      <c r="G36" s="61" t="s">
        <v>85</v>
      </c>
      <c r="H36" s="62" t="s">
        <v>108</v>
      </c>
      <c r="I36" s="63"/>
      <c r="K36" s="63"/>
    </row>
    <row r="37" spans="1:11" s="81" customFormat="1" ht="12.75" x14ac:dyDescent="0.2">
      <c r="A37" s="79" t="s">
        <v>47</v>
      </c>
      <c r="B37" s="80">
        <v>500</v>
      </c>
      <c r="C37" s="80">
        <v>300</v>
      </c>
      <c r="D37" s="80">
        <v>250</v>
      </c>
      <c r="E37" s="80">
        <v>150</v>
      </c>
      <c r="F37" s="80">
        <v>100</v>
      </c>
      <c r="G37" s="80">
        <v>100</v>
      </c>
      <c r="H37" s="81" t="s">
        <v>106</v>
      </c>
    </row>
    <row r="38" spans="1:11" s="81" customFormat="1" ht="12.75" x14ac:dyDescent="0.2">
      <c r="A38" s="79" t="s">
        <v>109</v>
      </c>
      <c r="B38" s="80">
        <v>250</v>
      </c>
      <c r="C38" s="80">
        <v>200</v>
      </c>
      <c r="D38" s="80">
        <v>150</v>
      </c>
      <c r="E38" s="80">
        <v>100</v>
      </c>
      <c r="F38" s="80">
        <v>100</v>
      </c>
      <c r="G38" s="80">
        <v>75</v>
      </c>
      <c r="H38" s="81" t="s">
        <v>106</v>
      </c>
    </row>
    <row r="39" spans="1:11" s="81" customFormat="1" ht="12.75" x14ac:dyDescent="0.2">
      <c r="A39" s="79" t="s">
        <v>43</v>
      </c>
      <c r="B39" s="80">
        <v>250</v>
      </c>
      <c r="C39" s="80">
        <v>200</v>
      </c>
      <c r="D39" s="80">
        <v>150</v>
      </c>
      <c r="E39" s="80">
        <v>100</v>
      </c>
      <c r="F39" s="80">
        <v>100</v>
      </c>
      <c r="G39" s="80">
        <v>75</v>
      </c>
      <c r="H39" s="81" t="s">
        <v>106</v>
      </c>
    </row>
    <row r="40" spans="1:11" s="81" customFormat="1" ht="12.75" x14ac:dyDescent="0.2">
      <c r="A40" s="79" t="s">
        <v>36</v>
      </c>
      <c r="B40" s="80">
        <v>250</v>
      </c>
      <c r="C40" s="80">
        <v>200</v>
      </c>
      <c r="D40" s="80">
        <v>150</v>
      </c>
      <c r="E40" s="80">
        <v>100</v>
      </c>
      <c r="F40" s="80">
        <v>100</v>
      </c>
      <c r="G40" s="80">
        <v>75</v>
      </c>
      <c r="H40" s="81" t="s">
        <v>106</v>
      </c>
    </row>
    <row r="41" spans="1:11" s="81" customFormat="1" ht="12.75" x14ac:dyDescent="0.2">
      <c r="A41" s="79" t="s">
        <v>33</v>
      </c>
      <c r="B41" s="80">
        <v>250</v>
      </c>
      <c r="C41" s="80">
        <v>200</v>
      </c>
      <c r="D41" s="80">
        <v>150</v>
      </c>
      <c r="E41" s="80">
        <v>100</v>
      </c>
      <c r="F41" s="80">
        <v>100</v>
      </c>
      <c r="G41" s="80">
        <v>75</v>
      </c>
      <c r="H41" s="81" t="s">
        <v>106</v>
      </c>
    </row>
    <row r="42" spans="1:11" s="81" customFormat="1" ht="12.75" x14ac:dyDescent="0.2">
      <c r="A42" s="79" t="s">
        <v>32</v>
      </c>
      <c r="B42" s="80">
        <v>250</v>
      </c>
      <c r="C42" s="80">
        <v>200</v>
      </c>
      <c r="D42" s="80">
        <v>150</v>
      </c>
      <c r="E42" s="80">
        <v>100</v>
      </c>
      <c r="F42" s="80">
        <v>100</v>
      </c>
      <c r="G42" s="80">
        <v>75</v>
      </c>
      <c r="H42" s="81" t="s">
        <v>106</v>
      </c>
    </row>
    <row r="43" spans="1:11" s="81" customFormat="1" ht="12.75" x14ac:dyDescent="0.2">
      <c r="A43" s="79" t="s">
        <v>29</v>
      </c>
      <c r="B43" s="80" t="s">
        <v>87</v>
      </c>
      <c r="C43" s="80" t="s">
        <v>87</v>
      </c>
      <c r="D43" s="80" t="s">
        <v>87</v>
      </c>
      <c r="E43" s="80" t="s">
        <v>87</v>
      </c>
      <c r="F43" s="80" t="s">
        <v>87</v>
      </c>
      <c r="G43" s="80" t="s">
        <v>86</v>
      </c>
      <c r="H43" s="81" t="s">
        <v>110</v>
      </c>
    </row>
    <row r="44" spans="1:11" s="81" customFormat="1" ht="12.75" x14ac:dyDescent="0.2">
      <c r="A44" s="79" t="s">
        <v>28</v>
      </c>
      <c r="B44" s="80" t="s">
        <v>87</v>
      </c>
      <c r="C44" s="80" t="s">
        <v>87</v>
      </c>
      <c r="D44" s="80" t="s">
        <v>87</v>
      </c>
      <c r="E44" s="80" t="s">
        <v>87</v>
      </c>
      <c r="F44" s="80" t="s">
        <v>87</v>
      </c>
      <c r="G44" s="80" t="s">
        <v>86</v>
      </c>
      <c r="H44" s="81" t="s">
        <v>110</v>
      </c>
    </row>
    <row r="45" spans="1:11" s="81" customFormat="1" ht="12.75" x14ac:dyDescent="0.2">
      <c r="A45" s="79" t="s">
        <v>27</v>
      </c>
      <c r="B45" s="80" t="s">
        <v>87</v>
      </c>
      <c r="C45" s="80" t="s">
        <v>87</v>
      </c>
      <c r="D45" s="80" t="s">
        <v>87</v>
      </c>
      <c r="E45" s="80" t="s">
        <v>87</v>
      </c>
      <c r="F45" s="80" t="s">
        <v>87</v>
      </c>
      <c r="G45" s="80" t="s">
        <v>86</v>
      </c>
      <c r="H45" s="81" t="s">
        <v>110</v>
      </c>
    </row>
    <row r="46" spans="1:11" s="81" customFormat="1" ht="12.75" x14ac:dyDescent="0.2">
      <c r="A46" s="79" t="s">
        <v>26</v>
      </c>
      <c r="B46" s="80" t="s">
        <v>87</v>
      </c>
      <c r="C46" s="80" t="s">
        <v>87</v>
      </c>
      <c r="D46" s="80" t="s">
        <v>87</v>
      </c>
      <c r="E46" s="80" t="s">
        <v>87</v>
      </c>
      <c r="F46" s="80" t="s">
        <v>87</v>
      </c>
      <c r="G46" s="80" t="s">
        <v>86</v>
      </c>
      <c r="H46" s="81" t="s">
        <v>110</v>
      </c>
    </row>
    <row r="47" spans="1:11" s="81" customFormat="1" ht="12.75" x14ac:dyDescent="0.2">
      <c r="A47" s="79" t="s">
        <v>31</v>
      </c>
      <c r="B47" s="80" t="s">
        <v>87</v>
      </c>
      <c r="C47" s="80" t="s">
        <v>87</v>
      </c>
      <c r="D47" s="80" t="s">
        <v>87</v>
      </c>
      <c r="E47" s="80" t="s">
        <v>87</v>
      </c>
      <c r="F47" s="80" t="s">
        <v>87</v>
      </c>
      <c r="G47" s="80" t="s">
        <v>86</v>
      </c>
      <c r="H47" s="81" t="s">
        <v>110</v>
      </c>
    </row>
    <row r="48" spans="1:11" s="81" customFormat="1" ht="12.75" x14ac:dyDescent="0.2">
      <c r="A48" s="79" t="s">
        <v>30</v>
      </c>
      <c r="B48" s="80" t="s">
        <v>87</v>
      </c>
      <c r="C48" s="80" t="s">
        <v>87</v>
      </c>
      <c r="D48" s="80" t="s">
        <v>87</v>
      </c>
      <c r="E48" s="80" t="s">
        <v>87</v>
      </c>
      <c r="F48" s="80" t="s">
        <v>87</v>
      </c>
      <c r="G48" s="80" t="s">
        <v>86</v>
      </c>
      <c r="H48" s="81" t="s">
        <v>110</v>
      </c>
    </row>
    <row r="49" spans="1:8" s="81" customFormat="1" ht="12.75" x14ac:dyDescent="0.2">
      <c r="A49" s="79" t="s">
        <v>56</v>
      </c>
      <c r="B49" s="80" t="s">
        <v>114</v>
      </c>
      <c r="C49" s="80" t="s">
        <v>114</v>
      </c>
      <c r="D49" s="80" t="s">
        <v>114</v>
      </c>
      <c r="E49" s="80" t="s">
        <v>114</v>
      </c>
      <c r="F49" s="80" t="s">
        <v>114</v>
      </c>
      <c r="G49" s="80" t="s">
        <v>114</v>
      </c>
      <c r="H49" s="81" t="s">
        <v>112</v>
      </c>
    </row>
    <row r="50" spans="1:8" s="81" customFormat="1" ht="12.75" x14ac:dyDescent="0.2">
      <c r="A50" s="79" t="s">
        <v>88</v>
      </c>
      <c r="B50" s="80">
        <v>200</v>
      </c>
      <c r="C50" s="80">
        <v>175</v>
      </c>
      <c r="D50" s="80">
        <v>150</v>
      </c>
      <c r="E50" s="80">
        <v>125</v>
      </c>
      <c r="F50" s="80">
        <v>100</v>
      </c>
      <c r="G50" s="80">
        <v>75</v>
      </c>
      <c r="H50" s="81" t="s">
        <v>111</v>
      </c>
    </row>
    <row r="51" spans="1:8" s="81" customFormat="1" ht="12.75" x14ac:dyDescent="0.2">
      <c r="A51" s="79" t="s">
        <v>89</v>
      </c>
      <c r="B51" s="80">
        <v>200</v>
      </c>
      <c r="C51" s="80">
        <v>175</v>
      </c>
      <c r="D51" s="80">
        <v>150</v>
      </c>
      <c r="E51" s="80">
        <v>125</v>
      </c>
      <c r="F51" s="80">
        <v>100</v>
      </c>
      <c r="G51" s="80">
        <v>75</v>
      </c>
      <c r="H51" s="81" t="s">
        <v>111</v>
      </c>
    </row>
    <row r="52" spans="1:8" s="81" customFormat="1" ht="12.75" x14ac:dyDescent="0.2">
      <c r="A52" s="79" t="s">
        <v>90</v>
      </c>
      <c r="B52" s="80" t="s">
        <v>51</v>
      </c>
      <c r="C52" s="80" t="s">
        <v>51</v>
      </c>
      <c r="D52" s="80" t="s">
        <v>51</v>
      </c>
      <c r="E52" s="80" t="s">
        <v>51</v>
      </c>
      <c r="F52" s="80" t="s">
        <v>51</v>
      </c>
      <c r="G52" s="80" t="s">
        <v>51</v>
      </c>
      <c r="H52" s="81" t="s">
        <v>111</v>
      </c>
    </row>
    <row r="53" spans="1:8" s="81" customFormat="1" ht="12.75" x14ac:dyDescent="0.2">
      <c r="A53" s="79" t="s">
        <v>91</v>
      </c>
      <c r="B53" s="80" t="s">
        <v>51</v>
      </c>
      <c r="C53" s="80" t="s">
        <v>51</v>
      </c>
      <c r="D53" s="80" t="s">
        <v>51</v>
      </c>
      <c r="E53" s="80" t="s">
        <v>51</v>
      </c>
      <c r="F53" s="80" t="s">
        <v>51</v>
      </c>
      <c r="G53" s="80" t="s">
        <v>51</v>
      </c>
      <c r="H53" s="81" t="s">
        <v>111</v>
      </c>
    </row>
    <row r="54" spans="1:8" s="81" customFormat="1" ht="12.75" x14ac:dyDescent="0.2">
      <c r="A54" s="79" t="s">
        <v>92</v>
      </c>
      <c r="B54" s="80" t="s">
        <v>51</v>
      </c>
      <c r="C54" s="80" t="s">
        <v>51</v>
      </c>
      <c r="D54" s="80" t="s">
        <v>51</v>
      </c>
      <c r="E54" s="80" t="s">
        <v>51</v>
      </c>
      <c r="F54" s="80" t="s">
        <v>51</v>
      </c>
      <c r="G54" s="80" t="s">
        <v>51</v>
      </c>
      <c r="H54" s="81" t="s">
        <v>111</v>
      </c>
    </row>
    <row r="55" spans="1:8" s="81" customFormat="1" ht="12.75" x14ac:dyDescent="0.2">
      <c r="A55" s="79" t="s">
        <v>93</v>
      </c>
      <c r="B55" s="80" t="s">
        <v>51</v>
      </c>
      <c r="C55" s="80" t="s">
        <v>51</v>
      </c>
      <c r="D55" s="80" t="s">
        <v>51</v>
      </c>
      <c r="E55" s="80" t="s">
        <v>51</v>
      </c>
      <c r="F55" s="80" t="s">
        <v>51</v>
      </c>
      <c r="G55" s="80" t="s">
        <v>51</v>
      </c>
      <c r="H55" s="81" t="s">
        <v>111</v>
      </c>
    </row>
    <row r="56" spans="1:8" s="81" customFormat="1" ht="12.75" x14ac:dyDescent="0.2">
      <c r="A56" s="79" t="s">
        <v>94</v>
      </c>
      <c r="B56" s="80" t="s">
        <v>51</v>
      </c>
      <c r="C56" s="80" t="s">
        <v>51</v>
      </c>
      <c r="D56" s="80" t="s">
        <v>51</v>
      </c>
      <c r="E56" s="80" t="s">
        <v>51</v>
      </c>
      <c r="F56" s="80" t="s">
        <v>51</v>
      </c>
      <c r="G56" s="80" t="s">
        <v>51</v>
      </c>
      <c r="H56" s="81" t="s">
        <v>111</v>
      </c>
    </row>
    <row r="57" spans="1:8" s="81" customFormat="1" ht="12.75" x14ac:dyDescent="0.2">
      <c r="A57" s="79" t="s">
        <v>95</v>
      </c>
      <c r="B57" s="80" t="s">
        <v>51</v>
      </c>
      <c r="C57" s="80" t="s">
        <v>51</v>
      </c>
      <c r="D57" s="80" t="s">
        <v>51</v>
      </c>
      <c r="E57" s="80" t="s">
        <v>51</v>
      </c>
      <c r="F57" s="80" t="s">
        <v>51</v>
      </c>
      <c r="G57" s="80" t="s">
        <v>51</v>
      </c>
      <c r="H57" s="81" t="s">
        <v>111</v>
      </c>
    </row>
    <row r="58" spans="1:8" s="81" customFormat="1" ht="12.75" x14ac:dyDescent="0.2">
      <c r="A58" s="79" t="s">
        <v>57</v>
      </c>
      <c r="B58" s="80" t="s">
        <v>114</v>
      </c>
      <c r="C58" s="80" t="s">
        <v>114</v>
      </c>
      <c r="D58" s="80" t="s">
        <v>114</v>
      </c>
      <c r="E58" s="80" t="s">
        <v>114</v>
      </c>
      <c r="F58" s="80" t="s">
        <v>114</v>
      </c>
      <c r="G58" s="80" t="s">
        <v>114</v>
      </c>
      <c r="H58" s="81" t="s">
        <v>112</v>
      </c>
    </row>
    <row r="59" spans="1:8" x14ac:dyDescent="0.25">
      <c r="B59" s="62"/>
      <c r="C59" s="62"/>
      <c r="D59" s="62"/>
      <c r="E59" s="64"/>
      <c r="F59" s="62"/>
      <c r="G59" s="63"/>
    </row>
    <row r="60" spans="1:8" x14ac:dyDescent="0.25">
      <c r="A60" s="52" t="s">
        <v>74</v>
      </c>
    </row>
    <row r="61" spans="1:8" x14ac:dyDescent="0.25">
      <c r="A61" s="9" t="s">
        <v>77</v>
      </c>
    </row>
    <row r="62" spans="1:8" x14ac:dyDescent="0.25">
      <c r="A62" s="9" t="s">
        <v>78</v>
      </c>
    </row>
    <row r="63" spans="1:8" x14ac:dyDescent="0.25">
      <c r="A63" s="9"/>
    </row>
    <row r="64" spans="1:8" x14ac:dyDescent="0.25">
      <c r="A64" s="52" t="s">
        <v>75</v>
      </c>
    </row>
    <row r="65" spans="1:1" x14ac:dyDescent="0.25">
      <c r="A65" s="9" t="s">
        <v>79</v>
      </c>
    </row>
    <row r="66" spans="1:1" x14ac:dyDescent="0.25">
      <c r="A66" s="9" t="s">
        <v>80</v>
      </c>
    </row>
    <row r="67" spans="1:1" x14ac:dyDescent="0.25">
      <c r="A67" s="9"/>
    </row>
    <row r="68" spans="1:1" x14ac:dyDescent="0.25">
      <c r="A68" s="52" t="s">
        <v>76</v>
      </c>
    </row>
    <row r="69" spans="1:1" x14ac:dyDescent="0.25">
      <c r="A69" s="9" t="s">
        <v>81</v>
      </c>
    </row>
    <row r="70" spans="1:1" x14ac:dyDescent="0.25">
      <c r="A70" s="12" t="s">
        <v>82</v>
      </c>
    </row>
    <row r="71" spans="1:1" x14ac:dyDescent="0.25">
      <c r="A71" s="12" t="s">
        <v>104</v>
      </c>
    </row>
    <row r="72" spans="1:1" x14ac:dyDescent="0.25">
      <c r="A72" s="36" t="s">
        <v>49</v>
      </c>
    </row>
    <row r="74" spans="1:1" x14ac:dyDescent="0.25">
      <c r="A74" s="52" t="s">
        <v>113</v>
      </c>
    </row>
    <row r="75" spans="1:1" x14ac:dyDescent="0.25">
      <c r="A75" s="36" t="s">
        <v>115</v>
      </c>
    </row>
  </sheetData>
  <mergeCells count="20">
    <mergeCell ref="C19:C22"/>
    <mergeCell ref="A19:A22"/>
    <mergeCell ref="A3:A6"/>
    <mergeCell ref="A7:A10"/>
    <mergeCell ref="A23:A26"/>
    <mergeCell ref="B23:B26"/>
    <mergeCell ref="C23:C26"/>
    <mergeCell ref="B19:B22"/>
    <mergeCell ref="D2:E2"/>
    <mergeCell ref="F2:G2"/>
    <mergeCell ref="A15:A18"/>
    <mergeCell ref="B3:B6"/>
    <mergeCell ref="C3:C6"/>
    <mergeCell ref="B7:B10"/>
    <mergeCell ref="C7:C10"/>
    <mergeCell ref="B15:B18"/>
    <mergeCell ref="C15:C18"/>
    <mergeCell ref="A11:A14"/>
    <mergeCell ref="B11:B14"/>
    <mergeCell ref="C11:C14"/>
  </mergeCells>
  <conditionalFormatting sqref="A34:A35">
    <cfRule type="cellIs" dxfId="0" priority="8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SJÆLLAND Regnskab-budgetark</vt:lpstr>
      <vt:lpstr>JYLLAND-FYN Regnskab-budgetark</vt:lpstr>
      <vt:lpstr>Faktaark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B. Lange</dc:creator>
  <cp:lastModifiedBy>Morten Anderson</cp:lastModifiedBy>
  <cp:lastPrinted>2018-11-08T19:34:44Z</cp:lastPrinted>
  <dcterms:created xsi:type="dcterms:W3CDTF">2018-03-24T12:03:51Z</dcterms:created>
  <dcterms:modified xsi:type="dcterms:W3CDTF">2019-11-14T11:17:41Z</dcterms:modified>
</cp:coreProperties>
</file>