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indowsProfil\Skrivebord\"/>
    </mc:Choice>
  </mc:AlternateContent>
  <xr:revisionPtr revIDLastSave="0" documentId="8_{6BD51018-2C21-2D46-8738-9FD90A03547B}" xr6:coauthVersionLast="47" xr6:coauthVersionMax="47" xr10:uidLastSave="{00000000-0000-0000-0000-000000000000}"/>
  <bookViews>
    <workbookView xWindow="0" yWindow="0" windowWidth="28800" windowHeight="12300" xr2:uid="{00000000-000D-0000-FFFF-FFFF00000000}"/>
  </bookViews>
  <sheets>
    <sheet name="Faktaark" sheetId="1" r:id="rId1"/>
    <sheet name="SJÆLLAND Regnskab-budgetark" sheetId="4" r:id="rId2"/>
    <sheet name="JYLLAND-FYN Regnskab-budgetark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5" l="1"/>
  <c r="N22" i="5"/>
  <c r="N21" i="5"/>
  <c r="N20" i="5"/>
  <c r="N19" i="5"/>
  <c r="N18" i="5"/>
  <c r="M23" i="5"/>
  <c r="M22" i="5"/>
  <c r="L22" i="5"/>
  <c r="O22" i="5"/>
  <c r="D22" i="5"/>
  <c r="P22" i="5"/>
  <c r="M21" i="5"/>
  <c r="M20" i="5"/>
  <c r="M19" i="5"/>
  <c r="M18" i="5"/>
  <c r="L18" i="5"/>
  <c r="O18" i="5"/>
  <c r="D18" i="5"/>
  <c r="P18" i="5"/>
  <c r="L23" i="5"/>
  <c r="L21" i="5"/>
  <c r="O21" i="5"/>
  <c r="D21" i="5"/>
  <c r="P21" i="5"/>
  <c r="L20" i="5"/>
  <c r="L19" i="5"/>
  <c r="N24" i="5"/>
  <c r="M24" i="5"/>
  <c r="L24" i="5"/>
  <c r="O24" i="5"/>
  <c r="D24" i="5"/>
  <c r="P24" i="5"/>
  <c r="N17" i="5"/>
  <c r="M17" i="5"/>
  <c r="L17" i="5"/>
  <c r="O17" i="5"/>
  <c r="D17" i="5"/>
  <c r="P17" i="5"/>
  <c r="N16" i="5"/>
  <c r="N15" i="5"/>
  <c r="N14" i="5"/>
  <c r="N13" i="5"/>
  <c r="N12" i="5"/>
  <c r="N11" i="5"/>
  <c r="M16" i="5"/>
  <c r="M15" i="5"/>
  <c r="L15" i="5"/>
  <c r="O15" i="5"/>
  <c r="D15" i="5"/>
  <c r="P15" i="5"/>
  <c r="M14" i="5"/>
  <c r="M13" i="5"/>
  <c r="M12" i="5"/>
  <c r="M11" i="5"/>
  <c r="L11" i="5"/>
  <c r="O11" i="5"/>
  <c r="D11" i="5"/>
  <c r="P11" i="5"/>
  <c r="L16" i="5"/>
  <c r="L14" i="5"/>
  <c r="L13" i="5"/>
  <c r="O13" i="5"/>
  <c r="D13" i="5"/>
  <c r="P13" i="5"/>
  <c r="L12" i="5"/>
  <c r="L10" i="5"/>
  <c r="M10" i="5"/>
  <c r="N10" i="5"/>
  <c r="N9" i="5"/>
  <c r="M9" i="5"/>
  <c r="L9" i="5"/>
  <c r="O9" i="5"/>
  <c r="D9" i="5"/>
  <c r="P9" i="5"/>
  <c r="N8" i="5"/>
  <c r="N7" i="5"/>
  <c r="N6" i="5"/>
  <c r="N5" i="5"/>
  <c r="N4" i="5"/>
  <c r="M8" i="5"/>
  <c r="M7" i="5"/>
  <c r="M6" i="5"/>
  <c r="M5" i="5"/>
  <c r="L8" i="5"/>
  <c r="L7" i="5"/>
  <c r="O7" i="5"/>
  <c r="D7" i="5"/>
  <c r="P7" i="5"/>
  <c r="L6" i="5"/>
  <c r="L5" i="5"/>
  <c r="M4" i="5"/>
  <c r="L4" i="5"/>
  <c r="L3" i="5"/>
  <c r="N3" i="5"/>
  <c r="M3" i="5"/>
  <c r="K25" i="5"/>
  <c r="C38" i="5"/>
  <c r="E38" i="5"/>
  <c r="J25" i="5"/>
  <c r="C37" i="5"/>
  <c r="E37" i="5"/>
  <c r="I25" i="5"/>
  <c r="C36" i="5"/>
  <c r="E36" i="5"/>
  <c r="H25" i="5"/>
  <c r="E35" i="5"/>
  <c r="C25" i="5"/>
  <c r="B25" i="5"/>
  <c r="F24" i="5"/>
  <c r="E24" i="5"/>
  <c r="F23" i="5"/>
  <c r="E23" i="5"/>
  <c r="G23" i="5"/>
  <c r="D23" i="5"/>
  <c r="F22" i="5"/>
  <c r="E22" i="5"/>
  <c r="G22" i="5"/>
  <c r="F21" i="5"/>
  <c r="E21" i="5"/>
  <c r="G21" i="5"/>
  <c r="F20" i="5"/>
  <c r="E20" i="5"/>
  <c r="D20" i="5"/>
  <c r="F19" i="5"/>
  <c r="E19" i="5"/>
  <c r="G19" i="5"/>
  <c r="D19" i="5"/>
  <c r="F18" i="5"/>
  <c r="E18" i="5"/>
  <c r="G18" i="5"/>
  <c r="F17" i="5"/>
  <c r="E17" i="5"/>
  <c r="F16" i="5"/>
  <c r="E16" i="5"/>
  <c r="D16" i="5"/>
  <c r="F15" i="5"/>
  <c r="E15" i="5"/>
  <c r="F14" i="5"/>
  <c r="E14" i="5"/>
  <c r="D14" i="5"/>
  <c r="F13" i="5"/>
  <c r="E13" i="5"/>
  <c r="G13" i="5"/>
  <c r="F12" i="5"/>
  <c r="E12" i="5"/>
  <c r="G12" i="5"/>
  <c r="D12" i="5"/>
  <c r="F11" i="5"/>
  <c r="E11" i="5"/>
  <c r="F10" i="5"/>
  <c r="E10" i="5"/>
  <c r="D10" i="5"/>
  <c r="F9" i="5"/>
  <c r="E9" i="5"/>
  <c r="G9" i="5"/>
  <c r="F8" i="5"/>
  <c r="E8" i="5"/>
  <c r="G8" i="5"/>
  <c r="D8" i="5"/>
  <c r="F7" i="5"/>
  <c r="E7" i="5"/>
  <c r="F6" i="5"/>
  <c r="E6" i="5"/>
  <c r="D6" i="5"/>
  <c r="F5" i="5"/>
  <c r="E5" i="5"/>
  <c r="G5" i="5"/>
  <c r="D5" i="5"/>
  <c r="F4" i="5"/>
  <c r="E4" i="5"/>
  <c r="G4" i="5"/>
  <c r="D4" i="5"/>
  <c r="F3" i="5"/>
  <c r="E3" i="5"/>
  <c r="D3" i="5"/>
  <c r="D25" i="5"/>
  <c r="C25" i="4"/>
  <c r="B25" i="4"/>
  <c r="N16" i="4"/>
  <c r="N15" i="4"/>
  <c r="N14" i="4"/>
  <c r="N13" i="4"/>
  <c r="N12" i="4"/>
  <c r="N11" i="4"/>
  <c r="M14" i="4"/>
  <c r="M15" i="4"/>
  <c r="L15" i="4"/>
  <c r="O15" i="4"/>
  <c r="D15" i="4"/>
  <c r="P15" i="4"/>
  <c r="M16" i="4"/>
  <c r="M13" i="4"/>
  <c r="M12" i="4"/>
  <c r="M11" i="4"/>
  <c r="L11" i="4"/>
  <c r="O11" i="4"/>
  <c r="D11" i="4"/>
  <c r="P11" i="4"/>
  <c r="L16" i="4"/>
  <c r="L14" i="4"/>
  <c r="O14" i="4"/>
  <c r="D14" i="4"/>
  <c r="P14" i="4"/>
  <c r="L13" i="4"/>
  <c r="O13" i="4"/>
  <c r="D13" i="4"/>
  <c r="P13" i="4"/>
  <c r="L12" i="4"/>
  <c r="M10" i="4"/>
  <c r="M9" i="4"/>
  <c r="L10" i="4"/>
  <c r="L9" i="4"/>
  <c r="N10" i="4"/>
  <c r="N9" i="4"/>
  <c r="N17" i="4"/>
  <c r="M17" i="4"/>
  <c r="L17" i="4"/>
  <c r="O17" i="4"/>
  <c r="D17" i="4"/>
  <c r="P17" i="4"/>
  <c r="N24" i="4"/>
  <c r="L24" i="4"/>
  <c r="M24" i="4"/>
  <c r="O24" i="4"/>
  <c r="D24" i="4"/>
  <c r="P24" i="4"/>
  <c r="L23" i="4"/>
  <c r="L22" i="4"/>
  <c r="L21" i="4"/>
  <c r="L20" i="4"/>
  <c r="L19" i="4"/>
  <c r="L18" i="4"/>
  <c r="L8" i="4"/>
  <c r="L7" i="4"/>
  <c r="M23" i="4"/>
  <c r="M22" i="4"/>
  <c r="M21" i="4"/>
  <c r="M20" i="4"/>
  <c r="M19" i="4"/>
  <c r="M18" i="4"/>
  <c r="M8" i="4"/>
  <c r="M7" i="4"/>
  <c r="N23" i="4"/>
  <c r="N22" i="4"/>
  <c r="N21" i="4"/>
  <c r="N20" i="4"/>
  <c r="N19" i="4"/>
  <c r="N18" i="4"/>
  <c r="N8" i="4"/>
  <c r="N7" i="4"/>
  <c r="N6" i="4"/>
  <c r="M6" i="4"/>
  <c r="L6" i="4"/>
  <c r="N5" i="4"/>
  <c r="M5" i="4"/>
  <c r="L5" i="4"/>
  <c r="N4" i="4"/>
  <c r="M4" i="4"/>
  <c r="L4" i="4"/>
  <c r="N3" i="4"/>
  <c r="L3" i="4"/>
  <c r="M3" i="4"/>
  <c r="O3" i="4"/>
  <c r="D3" i="4"/>
  <c r="P3" i="4"/>
  <c r="G14" i="5"/>
  <c r="G10" i="5"/>
  <c r="G29" i="1"/>
  <c r="E29" i="1"/>
  <c r="E17" i="1"/>
  <c r="G17" i="1"/>
  <c r="O21" i="4"/>
  <c r="D21" i="4"/>
  <c r="P21" i="4"/>
  <c r="O16" i="4"/>
  <c r="D16" i="4"/>
  <c r="P16" i="4"/>
  <c r="O8" i="4"/>
  <c r="D8" i="4"/>
  <c r="P8" i="4"/>
  <c r="J25" i="4"/>
  <c r="C37" i="4"/>
  <c r="E37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E17" i="4"/>
  <c r="E16" i="4"/>
  <c r="E15" i="4"/>
  <c r="E14" i="4"/>
  <c r="E13" i="4"/>
  <c r="E12" i="4"/>
  <c r="E11" i="4"/>
  <c r="E10" i="4"/>
  <c r="E9" i="4"/>
  <c r="E24" i="4"/>
  <c r="E23" i="4"/>
  <c r="E22" i="4"/>
  <c r="E21" i="4"/>
  <c r="E20" i="4"/>
  <c r="E19" i="4"/>
  <c r="E18" i="4"/>
  <c r="E8" i="4"/>
  <c r="E7" i="4"/>
  <c r="E6" i="4"/>
  <c r="E4" i="4"/>
  <c r="E5" i="4"/>
  <c r="D23" i="4"/>
  <c r="D22" i="4"/>
  <c r="D20" i="4"/>
  <c r="D19" i="4"/>
  <c r="D18" i="4"/>
  <c r="D12" i="4"/>
  <c r="D10" i="4"/>
  <c r="D9" i="4"/>
  <c r="D7" i="4"/>
  <c r="D6" i="4"/>
  <c r="D5" i="4"/>
  <c r="D4" i="4"/>
  <c r="E3" i="4"/>
  <c r="F3" i="4"/>
  <c r="D25" i="4"/>
  <c r="I25" i="4"/>
  <c r="H25" i="4"/>
  <c r="E35" i="4"/>
  <c r="C36" i="4"/>
  <c r="E36" i="4"/>
  <c r="K25" i="4"/>
  <c r="C38" i="4"/>
  <c r="E38" i="4"/>
  <c r="G25" i="1"/>
  <c r="E25" i="1"/>
  <c r="G21" i="1"/>
  <c r="E21" i="1"/>
  <c r="G13" i="1"/>
  <c r="E13" i="1"/>
  <c r="E9" i="1"/>
  <c r="G9" i="1"/>
  <c r="O7" i="4"/>
  <c r="P7" i="4"/>
  <c r="O23" i="4"/>
  <c r="P23" i="4"/>
  <c r="O10" i="4"/>
  <c r="P10" i="4"/>
  <c r="G11" i="4"/>
  <c r="O6" i="5"/>
  <c r="P6" i="5"/>
  <c r="G5" i="4"/>
  <c r="G21" i="4"/>
  <c r="G6" i="4"/>
  <c r="G14" i="4"/>
  <c r="G9" i="4"/>
  <c r="G13" i="4"/>
  <c r="G17" i="4"/>
  <c r="O12" i="4"/>
  <c r="P12" i="4"/>
  <c r="O20" i="5"/>
  <c r="P20" i="5"/>
  <c r="G18" i="4"/>
  <c r="G7" i="4"/>
  <c r="G15" i="4"/>
  <c r="O20" i="4"/>
  <c r="P20" i="4"/>
  <c r="O4" i="4"/>
  <c r="P4" i="4"/>
  <c r="O19" i="4"/>
  <c r="P19" i="4"/>
  <c r="G6" i="5"/>
  <c r="G22" i="4"/>
  <c r="G17" i="5"/>
  <c r="G3" i="4"/>
  <c r="G19" i="4"/>
  <c r="G23" i="4"/>
  <c r="G10" i="4"/>
  <c r="G4" i="4"/>
  <c r="G8" i="4"/>
  <c r="G12" i="4"/>
  <c r="G16" i="4"/>
  <c r="G20" i="4"/>
  <c r="G24" i="4"/>
  <c r="O5" i="4"/>
  <c r="P5" i="4"/>
  <c r="O6" i="4"/>
  <c r="P6" i="4"/>
  <c r="O18" i="4"/>
  <c r="P18" i="4"/>
  <c r="O22" i="4"/>
  <c r="P22" i="4"/>
  <c r="O9" i="4"/>
  <c r="P9" i="4"/>
  <c r="G3" i="5"/>
  <c r="G7" i="5"/>
  <c r="G11" i="5"/>
  <c r="G15" i="5"/>
  <c r="G16" i="5"/>
  <c r="G20" i="5"/>
  <c r="G24" i="5"/>
  <c r="O3" i="5"/>
  <c r="P3" i="5"/>
  <c r="O5" i="5"/>
  <c r="P5" i="5"/>
  <c r="O4" i="5"/>
  <c r="P4" i="5"/>
  <c r="O8" i="5"/>
  <c r="P8" i="5"/>
  <c r="O10" i="5"/>
  <c r="P10" i="5"/>
  <c r="O12" i="5"/>
  <c r="P12" i="5"/>
  <c r="O16" i="5"/>
  <c r="P16" i="5"/>
  <c r="O14" i="5"/>
  <c r="P14" i="5"/>
  <c r="O19" i="5"/>
  <c r="P19" i="5"/>
  <c r="O23" i="5"/>
  <c r="P23" i="5"/>
  <c r="P25" i="4"/>
  <c r="E39" i="4"/>
  <c r="E48" i="4"/>
  <c r="P25" i="5"/>
  <c r="E39" i="5"/>
  <c r="E48" i="5"/>
  <c r="G25" i="5"/>
  <c r="E30" i="5"/>
  <c r="E33" i="5"/>
  <c r="G25" i="4"/>
  <c r="E30" i="4"/>
  <c r="E33" i="4"/>
  <c r="E50" i="4"/>
  <c r="E50" i="5"/>
</calcChain>
</file>

<file path=xl/sharedStrings.xml><?xml version="1.0" encoding="utf-8"?>
<sst xmlns="http://schemas.openxmlformats.org/spreadsheetml/2006/main" count="448" uniqueCount="196">
  <si>
    <t>Klasse:</t>
  </si>
  <si>
    <t>Klubafregning til Distriktet JF / DCU:</t>
  </si>
  <si>
    <t>Klubafregning til Distriktet SJ / DCU:</t>
  </si>
  <si>
    <t>A</t>
  </si>
  <si>
    <t>U17</t>
  </si>
  <si>
    <t>* Dommervogn til konkurrenceløb Sjælland: 4000,- (ubegrænset antal anvendelser ved åbne løb for alle klasser, inkl. nødvendigt udstyr)</t>
  </si>
  <si>
    <t>* Dommervogn til konkurrenceløb Jylland-Fyn: 0,- (inkl. nødvendigt udstyr)</t>
  </si>
  <si>
    <t>Ved distriktsmesterskaber står arrangørklubben for præmierne, og distriktet leverer medaljerne til konkurrenceklasser.</t>
  </si>
  <si>
    <t>DCU fond</t>
  </si>
  <si>
    <t>DCU IT gebyr</t>
  </si>
  <si>
    <t>Distrikt</t>
  </si>
  <si>
    <t>Pr. rytter i alt</t>
  </si>
  <si>
    <t>Resultat</t>
  </si>
  <si>
    <t>Samlede udgifter</t>
  </si>
  <si>
    <t>Andet</t>
  </si>
  <si>
    <t>Samaritter</t>
  </si>
  <si>
    <t>Toiletvogn</t>
  </si>
  <si>
    <t>Kontroltjeneste</t>
  </si>
  <si>
    <t>Forplejning</t>
  </si>
  <si>
    <t>Dommervogn</t>
  </si>
  <si>
    <t>Beregnet</t>
  </si>
  <si>
    <t>Pokaler</t>
  </si>
  <si>
    <t>Samlede indtægter</t>
  </si>
  <si>
    <t>Sponsorat</t>
  </si>
  <si>
    <t>Startpenge</t>
  </si>
  <si>
    <t>Økonomi:</t>
  </si>
  <si>
    <t>H70</t>
  </si>
  <si>
    <t>H60</t>
  </si>
  <si>
    <t>H50</t>
  </si>
  <si>
    <t>H40</t>
  </si>
  <si>
    <t>D50</t>
  </si>
  <si>
    <t>D40</t>
  </si>
  <si>
    <t>Dame B</t>
  </si>
  <si>
    <t>Dame A</t>
  </si>
  <si>
    <t>B</t>
  </si>
  <si>
    <t>Total startpenge</t>
  </si>
  <si>
    <t>U19</t>
  </si>
  <si>
    <t>U11</t>
  </si>
  <si>
    <t>U11P</t>
  </si>
  <si>
    <t>U13</t>
  </si>
  <si>
    <t>U13P</t>
  </si>
  <si>
    <t>U15</t>
  </si>
  <si>
    <t>U15P</t>
  </si>
  <si>
    <t>U19P</t>
  </si>
  <si>
    <t>U17P</t>
  </si>
  <si>
    <t>U11-U15</t>
  </si>
  <si>
    <t>Klasse</t>
  </si>
  <si>
    <t>Herrer A</t>
  </si>
  <si>
    <t>Løbsledelse</t>
  </si>
  <si>
    <t>x</t>
  </si>
  <si>
    <t>Pokal</t>
  </si>
  <si>
    <t>Startgebyr (Max):</t>
  </si>
  <si>
    <t>Præmiesum</t>
  </si>
  <si>
    <t>Deltagere rettidig tilmeldt</t>
  </si>
  <si>
    <t>Deltagere eftertilmeldt</t>
  </si>
  <si>
    <t>Motion - voksen</t>
  </si>
  <si>
    <t>Motion - barn</t>
  </si>
  <si>
    <t>Deltager i alt</t>
  </si>
  <si>
    <t>Præmiesum kr.</t>
  </si>
  <si>
    <t>Antal Pokaler</t>
  </si>
  <si>
    <t>DCU It gebyr</t>
  </si>
  <si>
    <t>DCU Fond</t>
  </si>
  <si>
    <t>Distriktsafgift</t>
  </si>
  <si>
    <t>DCU og Distriktafregning
pr. rytter</t>
  </si>
  <si>
    <t>DCU og Distriktafregning
i alt</t>
  </si>
  <si>
    <t>DCU Fond, DCU it-gebyr, Distrikstsafgift</t>
  </si>
  <si>
    <t>Antal</t>
  </si>
  <si>
    <t>á</t>
  </si>
  <si>
    <t>Sum</t>
  </si>
  <si>
    <t>Startpenge takst</t>
  </si>
  <si>
    <t>Startpenge takst eftertilmleding</t>
  </si>
  <si>
    <t>Indtast/revider i grønne felter!</t>
  </si>
  <si>
    <t>Salgsbod</t>
  </si>
  <si>
    <t>for national kommissær/fotobemanding.</t>
  </si>
  <si>
    <t>* Til UCI løb: Arrangør forestår alt afregning direkte med international kommissær, derudover står arrangør for fortæring og overnatning</t>
  </si>
  <si>
    <t>Ingen præmiekrav</t>
  </si>
  <si>
    <t>Blomster / Naturalier</t>
  </si>
  <si>
    <t>U17 *3</t>
  </si>
  <si>
    <t>U17P *3</t>
  </si>
  <si>
    <t>U11 *3</t>
  </si>
  <si>
    <t>U11P *3</t>
  </si>
  <si>
    <t>U13 *3</t>
  </si>
  <si>
    <t>U13P *3</t>
  </si>
  <si>
    <t>U15 *3</t>
  </si>
  <si>
    <t>U15P *3</t>
  </si>
  <si>
    <t>Senior / U19</t>
  </si>
  <si>
    <t>Motion voksen</t>
  </si>
  <si>
    <t>Motion barn</t>
  </si>
  <si>
    <t>Antal Blomster/Bånd</t>
  </si>
  <si>
    <t>Antal Naturalier</t>
  </si>
  <si>
    <t>Blomster/Bånd</t>
  </si>
  <si>
    <t>Naturalier</t>
  </si>
  <si>
    <t>I alt</t>
  </si>
  <si>
    <t>Eftertilmelding (Max):</t>
  </si>
  <si>
    <t>Ingen men *4</t>
  </si>
  <si>
    <t>Indtast i "sum"</t>
  </si>
  <si>
    <t>Indtast i "á"</t>
  </si>
  <si>
    <t>Cykle Cross: Startpenge og distriktsafregning 2021/2022:</t>
  </si>
  <si>
    <r>
      <t xml:space="preserve">Præmiering ved cykelløb 2021/2022, </t>
    </r>
    <r>
      <rPr>
        <b/>
        <sz val="14"/>
        <color rgb="FF000000"/>
        <rFont val="Calibri"/>
        <family val="2"/>
        <scheme val="minor"/>
      </rPr>
      <t>Cykle cross:</t>
    </r>
  </si>
  <si>
    <r>
      <rPr>
        <sz val="9.5"/>
        <rFont val="Arial"/>
        <family val="2"/>
      </rPr>
      <t>Antal ryttere</t>
    </r>
  </si>
  <si>
    <r>
      <rPr>
        <sz val="9.5"/>
        <rFont val="Arial"/>
        <family val="2"/>
      </rPr>
      <t>Præmier</t>
    </r>
  </si>
  <si>
    <r>
      <rPr>
        <sz val="9.5"/>
        <rFont val="Arial"/>
        <family val="2"/>
      </rPr>
      <t>Startgeb. netto</t>
    </r>
  </si>
  <si>
    <r>
      <rPr>
        <sz val="9.5"/>
        <rFont val="Arial"/>
        <family val="2"/>
      </rPr>
      <t>Saldo</t>
    </r>
  </si>
  <si>
    <r>
      <rPr>
        <sz val="9.5"/>
        <rFont val="Arial"/>
        <family val="2"/>
      </rPr>
      <t>51+</t>
    </r>
  </si>
  <si>
    <r>
      <rPr>
        <sz val="9.5"/>
        <rFont val="Arial"/>
        <family val="2"/>
      </rPr>
      <t>6630-</t>
    </r>
  </si>
  <si>
    <r>
      <rPr>
        <sz val="9.5"/>
        <rFont val="Arial"/>
        <family val="2"/>
      </rPr>
      <t>46-50</t>
    </r>
  </si>
  <si>
    <r>
      <rPr>
        <sz val="9.5"/>
        <rFont val="Arial"/>
        <family val="2"/>
      </rPr>
      <t>5980-6500</t>
    </r>
  </si>
  <si>
    <r>
      <rPr>
        <sz val="9.5"/>
        <rFont val="Arial"/>
        <family val="2"/>
      </rPr>
      <t>41-45</t>
    </r>
  </si>
  <si>
    <r>
      <rPr>
        <sz val="9.5"/>
        <rFont val="Arial"/>
        <family val="2"/>
      </rPr>
      <t>5330-5850</t>
    </r>
  </si>
  <si>
    <r>
      <rPr>
        <sz val="9.5"/>
        <rFont val="Arial"/>
        <family val="2"/>
      </rPr>
      <t>36-40</t>
    </r>
  </si>
  <si>
    <r>
      <rPr>
        <sz val="9.5"/>
        <rFont val="Arial"/>
        <family val="2"/>
      </rPr>
      <t>4680-5200</t>
    </r>
  </si>
  <si>
    <r>
      <rPr>
        <sz val="9.5"/>
        <rFont val="Arial"/>
        <family val="2"/>
      </rPr>
      <t>31-35</t>
    </r>
  </si>
  <si>
    <r>
      <rPr>
        <sz val="9.5"/>
        <rFont val="Arial"/>
        <family val="2"/>
      </rPr>
      <t>4030-4550</t>
    </r>
  </si>
  <si>
    <r>
      <rPr>
        <sz val="9.5"/>
        <rFont val="Arial"/>
        <family val="2"/>
      </rPr>
      <t>28-30</t>
    </r>
  </si>
  <si>
    <r>
      <rPr>
        <sz val="9.5"/>
        <rFont val="Arial"/>
        <family val="2"/>
      </rPr>
      <t>3640-3900</t>
    </r>
  </si>
  <si>
    <r>
      <rPr>
        <sz val="9.5"/>
        <rFont val="Arial"/>
        <family val="2"/>
      </rPr>
      <t>25-27</t>
    </r>
  </si>
  <si>
    <r>
      <rPr>
        <sz val="9.5"/>
        <rFont val="Arial"/>
        <family val="2"/>
      </rPr>
      <t>3250-3510</t>
    </r>
  </si>
  <si>
    <r>
      <rPr>
        <sz val="9.5"/>
        <rFont val="Arial"/>
        <family val="2"/>
      </rPr>
      <t>22-24</t>
    </r>
  </si>
  <si>
    <r>
      <rPr>
        <sz val="9.5"/>
        <rFont val="Arial"/>
        <family val="2"/>
      </rPr>
      <t>2860-3120</t>
    </r>
  </si>
  <si>
    <r>
      <rPr>
        <sz val="9.5"/>
        <rFont val="Arial"/>
        <family val="2"/>
      </rPr>
      <t>19-21</t>
    </r>
  </si>
  <si>
    <r>
      <rPr>
        <sz val="9.5"/>
        <rFont val="Arial"/>
        <family val="2"/>
      </rPr>
      <t>2470-2730</t>
    </r>
  </si>
  <si>
    <r>
      <rPr>
        <sz val="9.5"/>
        <rFont val="Arial"/>
        <family val="2"/>
      </rPr>
      <t>16-18</t>
    </r>
  </si>
  <si>
    <r>
      <rPr>
        <sz val="9.5"/>
        <rFont val="Arial"/>
        <family val="2"/>
      </rPr>
      <t>2080-2340</t>
    </r>
  </si>
  <si>
    <r>
      <rPr>
        <sz val="9.5"/>
        <rFont val="Arial"/>
        <family val="2"/>
      </rPr>
      <t>13-15</t>
    </r>
  </si>
  <si>
    <r>
      <rPr>
        <sz val="9.5"/>
        <rFont val="Arial"/>
        <family val="2"/>
      </rPr>
      <t>1690-1950</t>
    </r>
  </si>
  <si>
    <r>
      <rPr>
        <sz val="9.5"/>
        <rFont val="Arial"/>
        <family val="2"/>
      </rPr>
      <t>10-12</t>
    </r>
  </si>
  <si>
    <r>
      <rPr>
        <sz val="9.5"/>
        <rFont val="Arial"/>
        <family val="2"/>
      </rPr>
      <t>1300-1560</t>
    </r>
  </si>
  <si>
    <r>
      <rPr>
        <sz val="9.5"/>
        <rFont val="Arial"/>
        <family val="2"/>
      </rPr>
      <t>1-9</t>
    </r>
  </si>
  <si>
    <r>
      <rPr>
        <sz val="9.5"/>
        <rFont val="Arial"/>
        <family val="2"/>
      </rPr>
      <t>130-1170</t>
    </r>
  </si>
  <si>
    <t>Herre &amp; Dame Elite</t>
  </si>
  <si>
    <r>
      <rPr>
        <sz val="9.5"/>
        <rFont val="Arial"/>
        <family val="2"/>
      </rPr>
      <t>5610-</t>
    </r>
  </si>
  <si>
    <r>
      <rPr>
        <sz val="9.5"/>
        <rFont val="Arial"/>
        <family val="2"/>
      </rPr>
      <t>5060-5500</t>
    </r>
  </si>
  <si>
    <r>
      <rPr>
        <sz val="9.5"/>
        <rFont val="Arial"/>
        <family val="2"/>
      </rPr>
      <t>4510-4950</t>
    </r>
  </si>
  <si>
    <r>
      <rPr>
        <sz val="9.5"/>
        <rFont val="Arial"/>
        <family val="2"/>
      </rPr>
      <t>3960-4400</t>
    </r>
  </si>
  <si>
    <r>
      <rPr>
        <sz val="9.5"/>
        <rFont val="Arial"/>
        <family val="2"/>
      </rPr>
      <t>3410-3850</t>
    </r>
  </si>
  <si>
    <r>
      <rPr>
        <sz val="9.5"/>
        <rFont val="Arial"/>
        <family val="2"/>
      </rPr>
      <t>3080-3300</t>
    </r>
  </si>
  <si>
    <r>
      <rPr>
        <sz val="9.5"/>
        <rFont val="Arial"/>
        <family val="2"/>
      </rPr>
      <t>2750-2970</t>
    </r>
  </si>
  <si>
    <r>
      <rPr>
        <sz val="9.5"/>
        <rFont val="Arial"/>
        <family val="2"/>
      </rPr>
      <t>2420-2640</t>
    </r>
  </si>
  <si>
    <r>
      <rPr>
        <sz val="9.5"/>
        <rFont val="Arial"/>
        <family val="2"/>
      </rPr>
      <t>2090-2310</t>
    </r>
  </si>
  <si>
    <r>
      <rPr>
        <sz val="9.5"/>
        <rFont val="Arial"/>
        <family val="2"/>
      </rPr>
      <t>1760-1980</t>
    </r>
  </si>
  <si>
    <r>
      <rPr>
        <sz val="9.5"/>
        <rFont val="Arial"/>
        <family val="2"/>
      </rPr>
      <t>1430-1650</t>
    </r>
  </si>
  <si>
    <r>
      <rPr>
        <sz val="9.5"/>
        <rFont val="Arial"/>
        <family val="2"/>
      </rPr>
      <t>1100-1320</t>
    </r>
  </si>
  <si>
    <r>
      <rPr>
        <sz val="9.5"/>
        <rFont val="Arial"/>
        <family val="2"/>
      </rPr>
      <t>110-990</t>
    </r>
  </si>
  <si>
    <t>U19, U19p, HB og DB</t>
  </si>
  <si>
    <t>Obs.  I Cross-Cuppen er der samkørsel, og cuppen bliver afviklet efter særlige cup-regler.</t>
  </si>
  <si>
    <t>Antal ryttere</t>
  </si>
  <si>
    <t>Præmier</t>
  </si>
  <si>
    <t>Start geb. netto</t>
  </si>
  <si>
    <t>Saldo</t>
  </si>
  <si>
    <t>73+</t>
  </si>
  <si>
    <t>6205-</t>
  </si>
  <si>
    <t>70-72</t>
  </si>
  <si>
    <t>5950-6120</t>
  </si>
  <si>
    <t>67-69</t>
  </si>
  <si>
    <t>5695-5865</t>
  </si>
  <si>
    <t>64-66</t>
  </si>
  <si>
    <t>5440-5610</t>
  </si>
  <si>
    <t>61-63</t>
  </si>
  <si>
    <t>5185-5355</t>
  </si>
  <si>
    <t>58-60</t>
  </si>
  <si>
    <t>4930-5100</t>
  </si>
  <si>
    <t>55-57</t>
  </si>
  <si>
    <t>4675-4845</t>
  </si>
  <si>
    <t>52-54</t>
  </si>
  <si>
    <t>4420-4590</t>
  </si>
  <si>
    <t>49-51</t>
  </si>
  <si>
    <t>4165-4335</t>
  </si>
  <si>
    <t>46-48</t>
  </si>
  <si>
    <t>3910-4080</t>
  </si>
  <si>
    <t>43-45</t>
  </si>
  <si>
    <t>3655-3825</t>
  </si>
  <si>
    <t>40-42</t>
  </si>
  <si>
    <t>3400-3570</t>
  </si>
  <si>
    <t>37-39</t>
  </si>
  <si>
    <t>3145-3315</t>
  </si>
  <si>
    <t>34-36</t>
  </si>
  <si>
    <t>2890-3060</t>
  </si>
  <si>
    <t>31-33</t>
  </si>
  <si>
    <t>2635-2805</t>
  </si>
  <si>
    <t>28-30</t>
  </si>
  <si>
    <t>2380-2550</t>
  </si>
  <si>
    <t>25-27</t>
  </si>
  <si>
    <t>2125-2295</t>
  </si>
  <si>
    <t>22-24</t>
  </si>
  <si>
    <t>1870-2040</t>
  </si>
  <si>
    <t>19-21</t>
  </si>
  <si>
    <t>1615-1785</t>
  </si>
  <si>
    <t>16-18</t>
  </si>
  <si>
    <t>1360-1530</t>
  </si>
  <si>
    <t>13-15</t>
  </si>
  <si>
    <t>1105-1275</t>
  </si>
  <si>
    <t>10-12</t>
  </si>
  <si>
    <t>850-1020</t>
  </si>
  <si>
    <t>1-9</t>
  </si>
  <si>
    <t>85-765</t>
  </si>
  <si>
    <t>U17 &amp; U17p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</si>
</sst>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2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9.5"/>
      <name val="Arial"/>
    </font>
    <font>
      <sz val="9.5"/>
      <color rgb="FF000000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charset val="204"/>
    </font>
    <font>
      <sz val="7.5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51"/>
      </patternFill>
    </fill>
    <fill>
      <patternFill patternType="solid">
        <fgColor rgb="FF92D050"/>
        <bgColor indexed="3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16" fillId="0" borderId="0"/>
    <xf numFmtId="0" fontId="22" fillId="0" borderId="0"/>
  </cellStyleXfs>
  <cellXfs count="1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0" fillId="0" borderId="0" xfId="1" applyFont="1"/>
    <xf numFmtId="0" fontId="2" fillId="0" borderId="5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165" fontId="3" fillId="0" borderId="26" xfId="1" applyNumberFormat="1" applyFont="1" applyFill="1" applyBorder="1" applyAlignment="1">
      <alignment vertical="center" wrapText="1"/>
    </xf>
    <xf numFmtId="165" fontId="3" fillId="0" borderId="28" xfId="1" applyNumberFormat="1" applyFont="1" applyFill="1" applyBorder="1" applyAlignment="1">
      <alignment vertical="center" wrapText="1"/>
    </xf>
    <xf numFmtId="165" fontId="3" fillId="0" borderId="20" xfId="1" applyNumberFormat="1" applyFont="1" applyFill="1" applyBorder="1" applyAlignment="1">
      <alignment vertical="center" wrapText="1"/>
    </xf>
    <xf numFmtId="164" fontId="0" fillId="0" borderId="0" xfId="1" applyFont="1" applyAlignment="1">
      <alignment horizontal="center"/>
    </xf>
    <xf numFmtId="166" fontId="3" fillId="0" borderId="26" xfId="1" applyNumberFormat="1" applyFont="1" applyFill="1" applyBorder="1" applyAlignment="1">
      <alignment vertical="center"/>
    </xf>
    <xf numFmtId="0" fontId="2" fillId="0" borderId="0" xfId="0" applyFont="1" applyAlignment="1">
      <alignment horizontal="right" vertical="top"/>
    </xf>
    <xf numFmtId="0" fontId="7" fillId="0" borderId="3" xfId="0" applyFont="1" applyFill="1" applyBorder="1"/>
    <xf numFmtId="0" fontId="7" fillId="0" borderId="0" xfId="0" applyFont="1" applyFill="1"/>
    <xf numFmtId="0" fontId="0" fillId="0" borderId="0" xfId="0" applyFont="1"/>
    <xf numFmtId="0" fontId="8" fillId="0" borderId="0" xfId="2" applyFont="1" applyFill="1"/>
    <xf numFmtId="0" fontId="0" fillId="0" borderId="0" xfId="0" applyFont="1" applyAlignment="1">
      <alignment horizontal="center"/>
    </xf>
    <xf numFmtId="0" fontId="8" fillId="0" borderId="3" xfId="2" applyFont="1" applyFill="1" applyBorder="1" applyAlignment="1">
      <alignment horizontal="center"/>
    </xf>
    <xf numFmtId="0" fontId="9" fillId="0" borderId="0" xfId="2" applyFont="1" applyFill="1"/>
    <xf numFmtId="0" fontId="8" fillId="0" borderId="0" xfId="2" applyFont="1" applyFill="1" applyBorder="1" applyAlignment="1"/>
    <xf numFmtId="0" fontId="8" fillId="0" borderId="0" xfId="2" applyFont="1" applyBorder="1" applyAlignment="1"/>
    <xf numFmtId="0" fontId="10" fillId="5" borderId="24" xfId="2" applyFont="1" applyFill="1" applyBorder="1" applyAlignment="1">
      <alignment horizontal="left"/>
    </xf>
    <xf numFmtId="0" fontId="8" fillId="5" borderId="22" xfId="2" applyFont="1" applyFill="1" applyBorder="1" applyAlignment="1">
      <alignment horizontal="left"/>
    </xf>
    <xf numFmtId="0" fontId="8" fillId="5" borderId="22" xfId="2" applyFont="1" applyFill="1" applyBorder="1"/>
    <xf numFmtId="0" fontId="8" fillId="0" borderId="22" xfId="2" applyFont="1" applyBorder="1"/>
    <xf numFmtId="0" fontId="8" fillId="0" borderId="23" xfId="2" applyFont="1" applyBorder="1"/>
    <xf numFmtId="0" fontId="8" fillId="0" borderId="31" xfId="2" applyFont="1" applyBorder="1"/>
    <xf numFmtId="0" fontId="8" fillId="0" borderId="0" xfId="2" applyFont="1"/>
    <xf numFmtId="0" fontId="9" fillId="2" borderId="1" xfId="2" applyFont="1" applyFill="1" applyBorder="1"/>
    <xf numFmtId="0" fontId="9" fillId="9" borderId="11" xfId="2" applyFont="1" applyFill="1" applyBorder="1" applyAlignment="1">
      <alignment textRotation="90"/>
    </xf>
    <xf numFmtId="0" fontId="9" fillId="0" borderId="12" xfId="2" applyFont="1" applyFill="1" applyBorder="1" applyAlignment="1">
      <alignment textRotation="90"/>
    </xf>
    <xf numFmtId="0" fontId="9" fillId="9" borderId="12" xfId="2" applyFont="1" applyFill="1" applyBorder="1" applyAlignment="1">
      <alignment textRotation="90"/>
    </xf>
    <xf numFmtId="0" fontId="9" fillId="0" borderId="32" xfId="2" applyFont="1" applyFill="1" applyBorder="1" applyAlignment="1">
      <alignment textRotation="90"/>
    </xf>
    <xf numFmtId="0" fontId="8" fillId="8" borderId="21" xfId="2" applyFont="1" applyFill="1" applyBorder="1"/>
    <xf numFmtId="0" fontId="8" fillId="6" borderId="9" xfId="2" applyFont="1" applyFill="1" applyBorder="1"/>
    <xf numFmtId="0" fontId="8" fillId="6" borderId="20" xfId="2" applyFont="1" applyFill="1" applyBorder="1"/>
    <xf numFmtId="0" fontId="9" fillId="0" borderId="10" xfId="2" applyFont="1" applyFill="1" applyBorder="1"/>
    <xf numFmtId="0" fontId="8" fillId="0" borderId="10" xfId="2" applyFont="1" applyFill="1" applyBorder="1"/>
    <xf numFmtId="0" fontId="8" fillId="5" borderId="10" xfId="2" applyFont="1" applyFill="1" applyBorder="1"/>
    <xf numFmtId="0" fontId="8" fillId="0" borderId="33" xfId="2" applyFont="1" applyFill="1" applyBorder="1"/>
    <xf numFmtId="0" fontId="8" fillId="7" borderId="8" xfId="2" applyFont="1" applyFill="1" applyBorder="1"/>
    <xf numFmtId="0" fontId="8" fillId="6" borderId="4" xfId="2" applyFont="1" applyFill="1" applyBorder="1"/>
    <xf numFmtId="0" fontId="8" fillId="6" borderId="19" xfId="2" applyFont="1" applyFill="1" applyBorder="1"/>
    <xf numFmtId="0" fontId="9" fillId="0" borderId="3" xfId="2" applyFont="1" applyFill="1" applyBorder="1"/>
    <xf numFmtId="0" fontId="8" fillId="0" borderId="3" xfId="2" applyFont="1" applyFill="1" applyBorder="1"/>
    <xf numFmtId="0" fontId="8" fillId="5" borderId="3" xfId="2" applyFont="1" applyFill="1" applyBorder="1"/>
    <xf numFmtId="0" fontId="8" fillId="0" borderId="5" xfId="2" applyFont="1" applyFill="1" applyBorder="1"/>
    <xf numFmtId="0" fontId="8" fillId="0" borderId="8" xfId="2" applyFont="1" applyFill="1" applyBorder="1"/>
    <xf numFmtId="0" fontId="8" fillId="4" borderId="8" xfId="2" applyFont="1" applyFill="1" applyBorder="1"/>
    <xf numFmtId="0" fontId="9" fillId="5" borderId="10" xfId="2" applyFont="1" applyFill="1" applyBorder="1"/>
    <xf numFmtId="0" fontId="8" fillId="4" borderId="18" xfId="2" applyFont="1" applyFill="1" applyBorder="1"/>
    <xf numFmtId="0" fontId="8" fillId="6" borderId="15" xfId="2" applyFont="1" applyFill="1" applyBorder="1"/>
    <xf numFmtId="0" fontId="8" fillId="6" borderId="17" xfId="2" applyFont="1" applyFill="1" applyBorder="1"/>
    <xf numFmtId="0" fontId="9" fillId="0" borderId="14" xfId="2" applyFont="1" applyFill="1" applyBorder="1"/>
    <xf numFmtId="0" fontId="8" fillId="0" borderId="14" xfId="2" applyFont="1" applyFill="1" applyBorder="1"/>
    <xf numFmtId="0" fontId="8" fillId="5" borderId="14" xfId="2" applyFont="1" applyFill="1" applyBorder="1"/>
    <xf numFmtId="0" fontId="8" fillId="0" borderId="34" xfId="2" applyFont="1" applyFill="1" applyBorder="1"/>
    <xf numFmtId="0" fontId="11" fillId="2" borderId="1" xfId="2" applyFont="1" applyFill="1" applyBorder="1"/>
    <xf numFmtId="0" fontId="11" fillId="2" borderId="11" xfId="2" applyFont="1" applyFill="1" applyBorder="1"/>
    <xf numFmtId="0" fontId="11" fillId="2" borderId="12" xfId="2" applyFont="1" applyFill="1" applyBorder="1"/>
    <xf numFmtId="0" fontId="11" fillId="3" borderId="12" xfId="2" applyFont="1" applyFill="1" applyBorder="1"/>
    <xf numFmtId="0" fontId="11" fillId="2" borderId="16" xfId="2" applyFont="1" applyFill="1" applyBorder="1"/>
    <xf numFmtId="0" fontId="11" fillId="3" borderId="32" xfId="2" applyFont="1" applyFill="1" applyBorder="1"/>
    <xf numFmtId="0" fontId="11" fillId="2" borderId="0" xfId="2" applyFont="1" applyFill="1" applyBorder="1"/>
    <xf numFmtId="0" fontId="11" fillId="3" borderId="0" xfId="2" applyFont="1" applyFill="1" applyBorder="1"/>
    <xf numFmtId="0" fontId="12" fillId="5" borderId="24" xfId="2" applyFont="1" applyFill="1" applyBorder="1" applyAlignment="1">
      <alignment horizontal="left"/>
    </xf>
    <xf numFmtId="0" fontId="8" fillId="5" borderId="0" xfId="2" applyFont="1" applyFill="1"/>
    <xf numFmtId="0" fontId="13" fillId="0" borderId="3" xfId="2" applyFont="1" applyBorder="1"/>
    <xf numFmtId="0" fontId="14" fillId="0" borderId="3" xfId="2" applyFont="1" applyBorder="1" applyAlignment="1">
      <alignment horizontal="left"/>
    </xf>
    <xf numFmtId="0" fontId="14" fillId="0" borderId="2" xfId="2" applyFont="1" applyBorder="1" applyAlignment="1">
      <alignment horizontal="left"/>
    </xf>
    <xf numFmtId="0" fontId="8" fillId="0" borderId="0" xfId="2" applyFont="1" applyBorder="1"/>
    <xf numFmtId="0" fontId="8" fillId="0" borderId="0" xfId="2" applyFont="1" applyBorder="1" applyAlignment="1">
      <alignment horizontal="center"/>
    </xf>
    <xf numFmtId="0" fontId="13" fillId="0" borderId="3" xfId="2" applyFont="1" applyFill="1" applyBorder="1"/>
    <xf numFmtId="0" fontId="14" fillId="0" borderId="3" xfId="2" applyFont="1" applyFill="1" applyBorder="1" applyAlignment="1">
      <alignment horizontal="left"/>
    </xf>
    <xf numFmtId="0" fontId="14" fillId="0" borderId="3" xfId="2" applyFont="1" applyFill="1" applyBorder="1"/>
    <xf numFmtId="0" fontId="14" fillId="0" borderId="3" xfId="2" applyFont="1" applyBorder="1"/>
    <xf numFmtId="0" fontId="14" fillId="0" borderId="0" xfId="2" applyFont="1" applyBorder="1" applyAlignment="1">
      <alignment horizontal="left"/>
    </xf>
    <xf numFmtId="0" fontId="3" fillId="0" borderId="3" xfId="2" applyFont="1" applyFill="1" applyBorder="1"/>
    <xf numFmtId="4" fontId="3" fillId="0" borderId="3" xfId="2" quotePrefix="1" applyNumberFormat="1" applyFont="1" applyFill="1" applyBorder="1"/>
    <xf numFmtId="4" fontId="3" fillId="0" borderId="3" xfId="2" applyNumberFormat="1" applyFont="1" applyFill="1" applyBorder="1"/>
    <xf numFmtId="1" fontId="14" fillId="0" borderId="3" xfId="2" applyNumberFormat="1" applyFont="1" applyBorder="1"/>
    <xf numFmtId="0" fontId="14" fillId="0" borderId="0" xfId="2" applyFont="1"/>
    <xf numFmtId="0" fontId="3" fillId="5" borderId="3" xfId="2" applyFont="1" applyFill="1" applyBorder="1"/>
    <xf numFmtId="1" fontId="3" fillId="5" borderId="3" xfId="2" applyNumberFormat="1" applyFont="1" applyFill="1" applyBorder="1"/>
    <xf numFmtId="1" fontId="3" fillId="0" borderId="3" xfId="2" applyNumberFormat="1" applyFont="1" applyFill="1" applyBorder="1"/>
    <xf numFmtId="3" fontId="3" fillId="0" borderId="3" xfId="2" applyNumberFormat="1" applyFont="1" applyFill="1" applyBorder="1"/>
    <xf numFmtId="0" fontId="3" fillId="0" borderId="3" xfId="2" applyFont="1" applyFill="1" applyBorder="1" applyAlignment="1">
      <alignment wrapText="1"/>
    </xf>
    <xf numFmtId="0" fontId="14" fillId="0" borderId="0" xfId="2" applyFont="1" applyFill="1" applyBorder="1"/>
    <xf numFmtId="0" fontId="8" fillId="0" borderId="0" xfId="2" applyFont="1" applyBorder="1" applyAlignment="1">
      <alignment horizontal="left"/>
    </xf>
    <xf numFmtId="0" fontId="9" fillId="0" borderId="0" xfId="2" applyFont="1" applyBorder="1"/>
    <xf numFmtId="0" fontId="14" fillId="0" borderId="0" xfId="2" applyFont="1" applyFill="1"/>
    <xf numFmtId="0" fontId="14" fillId="0" borderId="0" xfId="2" applyFont="1" applyBorder="1"/>
    <xf numFmtId="0" fontId="15" fillId="0" borderId="0" xfId="0" applyFont="1" applyAlignment="1">
      <alignment vertical="center"/>
    </xf>
    <xf numFmtId="0" fontId="17" fillId="0" borderId="35" xfId="3" applyFont="1" applyFill="1" applyBorder="1" applyAlignment="1">
      <alignment horizontal="center" vertical="top" wrapText="1"/>
    </xf>
    <xf numFmtId="1" fontId="18" fillId="0" borderId="35" xfId="3" applyNumberFormat="1" applyFont="1" applyFill="1" applyBorder="1" applyAlignment="1">
      <alignment horizontal="center" vertical="top" shrinkToFit="1"/>
    </xf>
    <xf numFmtId="1" fontId="18" fillId="0" borderId="35" xfId="3" applyNumberFormat="1" applyFont="1" applyFill="1" applyBorder="1" applyAlignment="1">
      <alignment horizontal="left" vertical="top" indent="1" shrinkToFit="1"/>
    </xf>
    <xf numFmtId="0" fontId="17" fillId="0" borderId="35" xfId="3" applyFont="1" applyFill="1" applyBorder="1" applyAlignment="1">
      <alignment horizontal="right" vertical="top" wrapText="1" indent="1"/>
    </xf>
    <xf numFmtId="1" fontId="18" fillId="0" borderId="35" xfId="3" applyNumberFormat="1" applyFont="1" applyFill="1" applyBorder="1" applyAlignment="1">
      <alignment horizontal="right" vertical="top" indent="1" shrinkToFit="1"/>
    </xf>
    <xf numFmtId="0" fontId="16" fillId="0" borderId="35" xfId="3" applyFill="1" applyBorder="1" applyAlignment="1">
      <alignment horizontal="left" wrapText="1"/>
    </xf>
    <xf numFmtId="0" fontId="17" fillId="0" borderId="0" xfId="3" applyFont="1" applyFill="1" applyBorder="1" applyAlignment="1">
      <alignment horizontal="center" vertical="top" wrapText="1"/>
    </xf>
    <xf numFmtId="1" fontId="18" fillId="0" borderId="0" xfId="3" applyNumberFormat="1" applyFont="1" applyFill="1" applyBorder="1" applyAlignment="1">
      <alignment horizontal="center" vertical="top" shrinkToFit="1"/>
    </xf>
    <xf numFmtId="0" fontId="16" fillId="0" borderId="0" xfId="3" applyFill="1" applyBorder="1" applyAlignment="1">
      <alignment horizontal="left" wrapText="1"/>
    </xf>
    <xf numFmtId="1" fontId="18" fillId="0" borderId="0" xfId="3" applyNumberFormat="1" applyFont="1" applyFill="1" applyBorder="1" applyAlignment="1">
      <alignment horizontal="right" vertical="top" indent="1" shrinkToFit="1"/>
    </xf>
    <xf numFmtId="0" fontId="19" fillId="0" borderId="35" xfId="0" applyFont="1" applyFill="1" applyBorder="1" applyAlignment="1">
      <alignment horizontal="center" vertical="top" wrapText="1"/>
    </xf>
    <xf numFmtId="1" fontId="18" fillId="0" borderId="35" xfId="0" applyNumberFormat="1" applyFont="1" applyFill="1" applyBorder="1" applyAlignment="1">
      <alignment horizontal="center" vertical="top" shrinkToFit="1"/>
    </xf>
    <xf numFmtId="1" fontId="18" fillId="0" borderId="35" xfId="0" applyNumberFormat="1" applyFont="1" applyFill="1" applyBorder="1" applyAlignment="1">
      <alignment horizontal="right" vertical="top" indent="1" shrinkToFit="1"/>
    </xf>
    <xf numFmtId="1" fontId="18" fillId="0" borderId="35" xfId="0" applyNumberFormat="1" applyFont="1" applyFill="1" applyBorder="1" applyAlignment="1">
      <alignment horizontal="left" vertical="top" indent="1" shrinkToFit="1"/>
    </xf>
    <xf numFmtId="0" fontId="0" fillId="0" borderId="35" xfId="0" applyFill="1" applyBorder="1" applyAlignment="1">
      <alignment horizontal="left" wrapText="1"/>
    </xf>
    <xf numFmtId="0" fontId="21" fillId="0" borderId="0" xfId="3" applyFont="1" applyFill="1" applyBorder="1" applyAlignment="1">
      <alignment horizontal="center" vertical="top" wrapText="1"/>
    </xf>
    <xf numFmtId="0" fontId="23" fillId="0" borderId="35" xfId="4" applyFont="1" applyBorder="1" applyAlignment="1">
      <alignment horizontal="left" vertical="top"/>
    </xf>
    <xf numFmtId="1" fontId="23" fillId="0" borderId="35" xfId="4" applyNumberFormat="1" applyFont="1" applyBorder="1" applyAlignment="1">
      <alignment horizontal="center" vertical="top"/>
    </xf>
    <xf numFmtId="1" fontId="23" fillId="0" borderId="35" xfId="4" applyNumberFormat="1" applyFont="1" applyBorder="1" applyAlignment="1">
      <alignment horizontal="left" vertical="top"/>
    </xf>
    <xf numFmtId="0" fontId="23" fillId="0" borderId="35" xfId="4" applyFont="1" applyBorder="1" applyAlignment="1">
      <alignment horizontal="center" vertical="top"/>
    </xf>
    <xf numFmtId="0" fontId="22" fillId="0" borderId="35" xfId="4" applyBorder="1" applyAlignment="1">
      <alignment horizontal="left" vertical="top"/>
    </xf>
    <xf numFmtId="0" fontId="20" fillId="0" borderId="0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1" fontId="3" fillId="0" borderId="25" xfId="1" applyNumberFormat="1" applyFont="1" applyFill="1" applyBorder="1" applyAlignment="1">
      <alignment horizontal="center" vertical="center"/>
    </xf>
    <xf numFmtId="1" fontId="3" fillId="0" borderId="13" xfId="1" applyNumberFormat="1" applyFont="1" applyFill="1" applyBorder="1" applyAlignment="1">
      <alignment horizontal="center" vertical="center"/>
    </xf>
    <xf numFmtId="1" fontId="3" fillId="0" borderId="10" xfId="1" applyNumberFormat="1" applyFont="1" applyFill="1" applyBorder="1" applyAlignment="1">
      <alignment horizontal="center" vertical="center"/>
    </xf>
    <xf numFmtId="1" fontId="3" fillId="0" borderId="25" xfId="1" applyNumberFormat="1" applyFont="1" applyFill="1" applyBorder="1" applyAlignment="1">
      <alignment horizontal="center" vertical="center" wrapText="1"/>
    </xf>
    <xf numFmtId="1" fontId="3" fillId="0" borderId="13" xfId="1" applyNumberFormat="1" applyFont="1" applyFill="1" applyBorder="1" applyAlignment="1">
      <alignment horizontal="center" vertical="center" wrapText="1"/>
    </xf>
    <xf numFmtId="1" fontId="3" fillId="0" borderId="10" xfId="1" applyNumberFormat="1" applyFont="1" applyFill="1" applyBorder="1" applyAlignment="1">
      <alignment horizontal="center" vertical="center" wrapText="1"/>
    </xf>
  </cellXfs>
  <cellStyles count="5">
    <cellStyle name="K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1">
    <dxf>
      <font>
        <b val="0"/>
        <condense val="0"/>
        <extend val="0"/>
        <color indexed="2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0</xdr:row>
      <xdr:rowOff>1</xdr:rowOff>
    </xdr:from>
    <xdr:to>
      <xdr:col>6</xdr:col>
      <xdr:colOff>838200</xdr:colOff>
      <xdr:row>0</xdr:row>
      <xdr:rowOff>247650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49" t="20335"/>
        <a:stretch/>
      </xdr:blipFill>
      <xdr:spPr bwMode="auto">
        <a:xfrm>
          <a:off x="7572376" y="1"/>
          <a:ext cx="838199" cy="2476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10583</xdr:rowOff>
    </xdr:from>
    <xdr:to>
      <xdr:col>15</xdr:col>
      <xdr:colOff>425450</xdr:colOff>
      <xdr:row>0</xdr:row>
      <xdr:rowOff>391583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49" t="20335"/>
        <a:stretch/>
      </xdr:blipFill>
      <xdr:spPr bwMode="auto">
        <a:xfrm>
          <a:off x="7990417" y="10583"/>
          <a:ext cx="933450" cy="381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1"/>
  <sheetViews>
    <sheetView tabSelected="1" zoomScaleNormal="100" workbookViewId="0">
      <selection activeCell="I103" sqref="I103"/>
    </sheetView>
  </sheetViews>
  <sheetFormatPr defaultColWidth="9.14453125" defaultRowHeight="15" x14ac:dyDescent="0.2"/>
  <cols>
    <col min="1" max="1" width="14.66015625" style="17" customWidth="1"/>
    <col min="2" max="2" width="18.83203125" style="17" customWidth="1"/>
    <col min="3" max="3" width="20.04296875" style="17" customWidth="1"/>
    <col min="4" max="4" width="20.04296875" style="17" bestFit="1" customWidth="1"/>
    <col min="5" max="5" width="20.04296875" style="3" bestFit="1" customWidth="1"/>
    <col min="6" max="6" width="20.04296875" style="17" bestFit="1" customWidth="1"/>
    <col min="7" max="7" width="18.29296875" style="3" bestFit="1" customWidth="1"/>
    <col min="8" max="8" width="3.62890625" style="17" customWidth="1"/>
    <col min="9" max="16384" width="9.14453125" style="17"/>
  </cols>
  <sheetData>
    <row r="1" spans="1:7" ht="21" x14ac:dyDescent="0.2">
      <c r="A1" s="95" t="s">
        <v>97</v>
      </c>
      <c r="G1" s="14"/>
    </row>
    <row r="2" spans="1:7" ht="21" x14ac:dyDescent="0.2">
      <c r="A2" s="95"/>
      <c r="G2" s="14"/>
    </row>
    <row r="3" spans="1:7" ht="21" x14ac:dyDescent="0.2">
      <c r="A3" s="95" t="s">
        <v>144</v>
      </c>
      <c r="G3" s="14"/>
    </row>
    <row r="4" spans="1:7" ht="21" x14ac:dyDescent="0.2">
      <c r="A4" s="95"/>
      <c r="G4" s="14"/>
    </row>
    <row r="5" spans="1:7" ht="30" x14ac:dyDescent="0.2">
      <c r="A5" s="4" t="s">
        <v>0</v>
      </c>
      <c r="B5" s="5" t="s">
        <v>51</v>
      </c>
      <c r="C5" s="5" t="s">
        <v>93</v>
      </c>
      <c r="D5" s="118" t="s">
        <v>1</v>
      </c>
      <c r="E5" s="119"/>
      <c r="F5" s="118" t="s">
        <v>2</v>
      </c>
      <c r="G5" s="120"/>
    </row>
    <row r="6" spans="1:7" x14ac:dyDescent="0.2">
      <c r="A6" s="121" t="s">
        <v>47</v>
      </c>
      <c r="B6" s="124">
        <v>205</v>
      </c>
      <c r="C6" s="127">
        <v>350</v>
      </c>
      <c r="D6" s="6" t="s">
        <v>8</v>
      </c>
      <c r="E6" s="9">
        <v>15</v>
      </c>
      <c r="F6" s="6" t="s">
        <v>8</v>
      </c>
      <c r="G6" s="9">
        <v>15</v>
      </c>
    </row>
    <row r="7" spans="1:7" x14ac:dyDescent="0.2">
      <c r="A7" s="122"/>
      <c r="B7" s="125"/>
      <c r="C7" s="128"/>
      <c r="D7" s="7" t="s">
        <v>9</v>
      </c>
      <c r="E7" s="10">
        <v>10</v>
      </c>
      <c r="F7" s="7" t="s">
        <v>9</v>
      </c>
      <c r="G7" s="10">
        <v>10</v>
      </c>
    </row>
    <row r="8" spans="1:7" x14ac:dyDescent="0.2">
      <c r="A8" s="122"/>
      <c r="B8" s="125"/>
      <c r="C8" s="128"/>
      <c r="D8" s="7" t="s">
        <v>10</v>
      </c>
      <c r="E8" s="10">
        <v>14</v>
      </c>
      <c r="F8" s="7" t="s">
        <v>10</v>
      </c>
      <c r="G8" s="10">
        <v>45</v>
      </c>
    </row>
    <row r="9" spans="1:7" x14ac:dyDescent="0.2">
      <c r="A9" s="123"/>
      <c r="B9" s="126"/>
      <c r="C9" s="129"/>
      <c r="D9" s="8" t="s">
        <v>11</v>
      </c>
      <c r="E9" s="11">
        <f>SUM(E6:E8)</f>
        <v>39</v>
      </c>
      <c r="F9" s="8" t="s">
        <v>11</v>
      </c>
      <c r="G9" s="11">
        <f>SUM(G6:G8)</f>
        <v>70</v>
      </c>
    </row>
    <row r="10" spans="1:7" ht="15.75" customHeight="1" x14ac:dyDescent="0.2">
      <c r="A10" s="121" t="s">
        <v>85</v>
      </c>
      <c r="B10" s="124">
        <v>180</v>
      </c>
      <c r="C10" s="127">
        <v>300</v>
      </c>
      <c r="D10" s="6" t="s">
        <v>8</v>
      </c>
      <c r="E10" s="9">
        <v>15</v>
      </c>
      <c r="F10" s="6" t="s">
        <v>8</v>
      </c>
      <c r="G10" s="9">
        <v>15</v>
      </c>
    </row>
    <row r="11" spans="1:7" x14ac:dyDescent="0.2">
      <c r="A11" s="122"/>
      <c r="B11" s="125"/>
      <c r="C11" s="128"/>
      <c r="D11" s="7" t="s">
        <v>9</v>
      </c>
      <c r="E11" s="10">
        <v>10</v>
      </c>
      <c r="F11" s="7" t="s">
        <v>9</v>
      </c>
      <c r="G11" s="10">
        <v>10</v>
      </c>
    </row>
    <row r="12" spans="1:7" x14ac:dyDescent="0.2">
      <c r="A12" s="122"/>
      <c r="B12" s="125"/>
      <c r="C12" s="128"/>
      <c r="D12" s="7" t="s">
        <v>10</v>
      </c>
      <c r="E12" s="10">
        <v>14</v>
      </c>
      <c r="F12" s="7" t="s">
        <v>10</v>
      </c>
      <c r="G12" s="10">
        <v>45</v>
      </c>
    </row>
    <row r="13" spans="1:7" x14ac:dyDescent="0.2">
      <c r="A13" s="123"/>
      <c r="B13" s="126"/>
      <c r="C13" s="129"/>
      <c r="D13" s="8" t="s">
        <v>11</v>
      </c>
      <c r="E13" s="11">
        <f>SUM(E10:E12)</f>
        <v>39</v>
      </c>
      <c r="F13" s="8" t="s">
        <v>11</v>
      </c>
      <c r="G13" s="11">
        <f>SUM(G10:G12)</f>
        <v>70</v>
      </c>
    </row>
    <row r="14" spans="1:7" ht="15.75" customHeight="1" x14ac:dyDescent="0.2">
      <c r="A14" s="121" t="s">
        <v>86</v>
      </c>
      <c r="B14" s="124">
        <v>180</v>
      </c>
      <c r="C14" s="127">
        <v>300</v>
      </c>
      <c r="D14" s="6" t="s">
        <v>8</v>
      </c>
      <c r="E14" s="13">
        <v>0</v>
      </c>
      <c r="F14" s="6" t="s">
        <v>8</v>
      </c>
      <c r="G14" s="13">
        <v>0</v>
      </c>
    </row>
    <row r="15" spans="1:7" x14ac:dyDescent="0.2">
      <c r="A15" s="122"/>
      <c r="B15" s="125"/>
      <c r="C15" s="128"/>
      <c r="D15" s="7" t="s">
        <v>9</v>
      </c>
      <c r="E15" s="10">
        <v>10</v>
      </c>
      <c r="F15" s="7" t="s">
        <v>9</v>
      </c>
      <c r="G15" s="10">
        <v>10</v>
      </c>
    </row>
    <row r="16" spans="1:7" x14ac:dyDescent="0.2">
      <c r="A16" s="122"/>
      <c r="B16" s="125"/>
      <c r="C16" s="128"/>
      <c r="D16" s="7" t="s">
        <v>10</v>
      </c>
      <c r="E16" s="10">
        <v>14</v>
      </c>
      <c r="F16" s="7" t="s">
        <v>10</v>
      </c>
      <c r="G16" s="10">
        <v>45</v>
      </c>
    </row>
    <row r="17" spans="1:8" x14ac:dyDescent="0.2">
      <c r="A17" s="123"/>
      <c r="B17" s="126"/>
      <c r="C17" s="129"/>
      <c r="D17" s="8" t="s">
        <v>11</v>
      </c>
      <c r="E17" s="11">
        <f>SUM(E14:E16)</f>
        <v>24</v>
      </c>
      <c r="F17" s="8" t="s">
        <v>11</v>
      </c>
      <c r="G17" s="11">
        <f>SUM(G14:G16)</f>
        <v>55</v>
      </c>
    </row>
    <row r="18" spans="1:8" ht="15.75" customHeight="1" x14ac:dyDescent="0.2">
      <c r="A18" s="121" t="s">
        <v>4</v>
      </c>
      <c r="B18" s="124">
        <v>155</v>
      </c>
      <c r="C18" s="127">
        <v>250</v>
      </c>
      <c r="D18" s="6" t="s">
        <v>8</v>
      </c>
      <c r="E18" s="9">
        <v>15</v>
      </c>
      <c r="F18" s="6" t="s">
        <v>8</v>
      </c>
      <c r="G18" s="9">
        <v>15</v>
      </c>
    </row>
    <row r="19" spans="1:8" x14ac:dyDescent="0.2">
      <c r="A19" s="122"/>
      <c r="B19" s="125"/>
      <c r="C19" s="128"/>
      <c r="D19" s="7" t="s">
        <v>9</v>
      </c>
      <c r="E19" s="10">
        <v>10</v>
      </c>
      <c r="F19" s="7" t="s">
        <v>9</v>
      </c>
      <c r="G19" s="10">
        <v>10</v>
      </c>
    </row>
    <row r="20" spans="1:8" x14ac:dyDescent="0.2">
      <c r="A20" s="122"/>
      <c r="B20" s="125"/>
      <c r="C20" s="128"/>
      <c r="D20" s="7" t="s">
        <v>10</v>
      </c>
      <c r="E20" s="10">
        <v>14</v>
      </c>
      <c r="F20" s="7" t="s">
        <v>10</v>
      </c>
      <c r="G20" s="10">
        <v>45</v>
      </c>
    </row>
    <row r="21" spans="1:8" x14ac:dyDescent="0.2">
      <c r="A21" s="123"/>
      <c r="B21" s="126"/>
      <c r="C21" s="129"/>
      <c r="D21" s="8" t="s">
        <v>11</v>
      </c>
      <c r="E21" s="11">
        <f>SUM(E18:E20)</f>
        <v>39</v>
      </c>
      <c r="F21" s="8" t="s">
        <v>11</v>
      </c>
      <c r="G21" s="11">
        <f>SUM(G18:G20)</f>
        <v>70</v>
      </c>
    </row>
    <row r="22" spans="1:8" ht="15.75" customHeight="1" x14ac:dyDescent="0.2">
      <c r="A22" s="121" t="s">
        <v>45</v>
      </c>
      <c r="B22" s="124">
        <v>100</v>
      </c>
      <c r="C22" s="127">
        <v>150</v>
      </c>
      <c r="D22" s="6" t="s">
        <v>8</v>
      </c>
      <c r="E22" s="9">
        <v>5</v>
      </c>
      <c r="F22" s="6" t="s">
        <v>8</v>
      </c>
      <c r="G22" s="9">
        <v>5</v>
      </c>
    </row>
    <row r="23" spans="1:8" x14ac:dyDescent="0.2">
      <c r="A23" s="122"/>
      <c r="B23" s="125"/>
      <c r="C23" s="128"/>
      <c r="D23" s="7" t="s">
        <v>9</v>
      </c>
      <c r="E23" s="10">
        <v>10</v>
      </c>
      <c r="F23" s="7" t="s">
        <v>9</v>
      </c>
      <c r="G23" s="10">
        <v>10</v>
      </c>
    </row>
    <row r="24" spans="1:8" x14ac:dyDescent="0.2">
      <c r="A24" s="122"/>
      <c r="B24" s="125"/>
      <c r="C24" s="128"/>
      <c r="D24" s="7" t="s">
        <v>10</v>
      </c>
      <c r="E24" s="10">
        <v>14</v>
      </c>
      <c r="F24" s="7" t="s">
        <v>10</v>
      </c>
      <c r="G24" s="10">
        <v>45</v>
      </c>
    </row>
    <row r="25" spans="1:8" x14ac:dyDescent="0.2">
      <c r="A25" s="123"/>
      <c r="B25" s="126"/>
      <c r="C25" s="129"/>
      <c r="D25" s="8" t="s">
        <v>11</v>
      </c>
      <c r="E25" s="11">
        <f>SUM(E22:E24)</f>
        <v>29</v>
      </c>
      <c r="F25" s="8" t="s">
        <v>11</v>
      </c>
      <c r="G25" s="11">
        <f>SUM(G22:G24)</f>
        <v>60</v>
      </c>
    </row>
    <row r="26" spans="1:8" ht="15.75" customHeight="1" x14ac:dyDescent="0.2">
      <c r="A26" s="121" t="s">
        <v>87</v>
      </c>
      <c r="B26" s="124">
        <v>100</v>
      </c>
      <c r="C26" s="127">
        <v>150</v>
      </c>
      <c r="D26" s="6" t="s">
        <v>8</v>
      </c>
      <c r="E26" s="13">
        <v>0</v>
      </c>
      <c r="F26" s="6" t="s">
        <v>8</v>
      </c>
      <c r="G26" s="13">
        <v>0</v>
      </c>
    </row>
    <row r="27" spans="1:8" x14ac:dyDescent="0.2">
      <c r="A27" s="122"/>
      <c r="B27" s="125"/>
      <c r="C27" s="128"/>
      <c r="D27" s="7" t="s">
        <v>9</v>
      </c>
      <c r="E27" s="10">
        <v>10</v>
      </c>
      <c r="F27" s="7" t="s">
        <v>9</v>
      </c>
      <c r="G27" s="10">
        <v>10</v>
      </c>
    </row>
    <row r="28" spans="1:8" x14ac:dyDescent="0.2">
      <c r="A28" s="122"/>
      <c r="B28" s="125"/>
      <c r="C28" s="128"/>
      <c r="D28" s="7" t="s">
        <v>10</v>
      </c>
      <c r="E28" s="10">
        <v>14</v>
      </c>
      <c r="F28" s="7" t="s">
        <v>10</v>
      </c>
      <c r="G28" s="10">
        <v>45</v>
      </c>
    </row>
    <row r="29" spans="1:8" x14ac:dyDescent="0.2">
      <c r="A29" s="123"/>
      <c r="B29" s="126"/>
      <c r="C29" s="129"/>
      <c r="D29" s="8" t="s">
        <v>11</v>
      </c>
      <c r="E29" s="11">
        <f>SUM(E26:E28)</f>
        <v>24</v>
      </c>
      <c r="F29" s="8" t="s">
        <v>11</v>
      </c>
      <c r="G29" s="11">
        <f>SUM(G26:G28)</f>
        <v>55</v>
      </c>
    </row>
    <row r="30" spans="1:8" x14ac:dyDescent="0.2">
      <c r="A30" s="1" t="s">
        <v>5</v>
      </c>
      <c r="H30" s="1"/>
    </row>
    <row r="31" spans="1:8" x14ac:dyDescent="0.2">
      <c r="A31" s="1" t="s">
        <v>6</v>
      </c>
    </row>
    <row r="32" spans="1:8" x14ac:dyDescent="0.2">
      <c r="A32" s="1" t="s">
        <v>74</v>
      </c>
    </row>
    <row r="33" spans="1:19" x14ac:dyDescent="0.2">
      <c r="A33" s="1" t="s">
        <v>73</v>
      </c>
    </row>
    <row r="34" spans="1:19" x14ac:dyDescent="0.2">
      <c r="A34" s="1"/>
    </row>
    <row r="35" spans="1:19" ht="21" x14ac:dyDescent="0.2">
      <c r="A35" s="2" t="s">
        <v>98</v>
      </c>
    </row>
    <row r="36" spans="1:19" x14ac:dyDescent="0.2">
      <c r="A36" s="1" t="s">
        <v>7</v>
      </c>
    </row>
    <row r="37" spans="1:19" x14ac:dyDescent="0.2">
      <c r="A37" s="18"/>
    </row>
    <row r="38" spans="1:19" x14ac:dyDescent="0.2">
      <c r="A38" s="21" t="s">
        <v>129</v>
      </c>
    </row>
    <row r="39" spans="1:19" ht="25.5" x14ac:dyDescent="0.2">
      <c r="A39" s="96" t="s">
        <v>99</v>
      </c>
      <c r="B39" s="96" t="s">
        <v>100</v>
      </c>
      <c r="C39" s="97">
        <v>1</v>
      </c>
      <c r="D39" s="97">
        <v>2</v>
      </c>
      <c r="E39" s="97">
        <v>3</v>
      </c>
      <c r="F39" s="97">
        <v>4</v>
      </c>
      <c r="G39" s="97">
        <v>5</v>
      </c>
      <c r="H39" s="97">
        <v>6</v>
      </c>
      <c r="I39" s="97">
        <v>7</v>
      </c>
      <c r="J39" s="97">
        <v>8</v>
      </c>
      <c r="K39" s="97">
        <v>9</v>
      </c>
      <c r="L39" s="98">
        <v>10</v>
      </c>
      <c r="M39" s="97">
        <v>11</v>
      </c>
      <c r="N39" s="97">
        <v>12</v>
      </c>
      <c r="O39" s="97">
        <v>13</v>
      </c>
      <c r="P39" s="98">
        <v>14</v>
      </c>
      <c r="Q39" s="97">
        <v>15</v>
      </c>
      <c r="R39" s="96" t="s">
        <v>101</v>
      </c>
      <c r="S39" s="99" t="s">
        <v>102</v>
      </c>
    </row>
    <row r="40" spans="1:19" x14ac:dyDescent="0.2">
      <c r="A40" s="96" t="s">
        <v>103</v>
      </c>
      <c r="B40" s="97">
        <v>15</v>
      </c>
      <c r="C40" s="97">
        <v>1000</v>
      </c>
      <c r="D40" s="97">
        <v>600</v>
      </c>
      <c r="E40" s="97">
        <v>500</v>
      </c>
      <c r="F40" s="97">
        <v>350</v>
      </c>
      <c r="G40" s="97">
        <v>350</v>
      </c>
      <c r="H40" s="97">
        <v>300</v>
      </c>
      <c r="I40" s="97">
        <v>300</v>
      </c>
      <c r="J40" s="97">
        <v>250</v>
      </c>
      <c r="K40" s="97">
        <v>250</v>
      </c>
      <c r="L40" s="98">
        <v>200</v>
      </c>
      <c r="M40" s="97">
        <v>200</v>
      </c>
      <c r="N40" s="97">
        <v>150</v>
      </c>
      <c r="O40" s="97">
        <v>150</v>
      </c>
      <c r="P40" s="98">
        <v>100</v>
      </c>
      <c r="Q40" s="97">
        <v>100</v>
      </c>
      <c r="R40" s="96" t="s">
        <v>104</v>
      </c>
      <c r="S40" s="100">
        <v>4800</v>
      </c>
    </row>
    <row r="41" spans="1:19" s="19" customFormat="1" x14ac:dyDescent="0.2">
      <c r="A41" s="96" t="s">
        <v>105</v>
      </c>
      <c r="B41" s="97">
        <v>14</v>
      </c>
      <c r="C41" s="97">
        <v>800</v>
      </c>
      <c r="D41" s="97">
        <v>600</v>
      </c>
      <c r="E41" s="97">
        <v>500</v>
      </c>
      <c r="F41" s="97">
        <v>350</v>
      </c>
      <c r="G41" s="97">
        <v>300</v>
      </c>
      <c r="H41" s="97">
        <v>300</v>
      </c>
      <c r="I41" s="97">
        <v>250</v>
      </c>
      <c r="J41" s="97">
        <v>250</v>
      </c>
      <c r="K41" s="97">
        <v>200</v>
      </c>
      <c r="L41" s="98">
        <v>200</v>
      </c>
      <c r="M41" s="97">
        <v>150</v>
      </c>
      <c r="N41" s="97">
        <v>150</v>
      </c>
      <c r="O41" s="97">
        <v>100</v>
      </c>
      <c r="P41" s="98">
        <v>100</v>
      </c>
      <c r="Q41" s="101"/>
      <c r="R41" s="96" t="s">
        <v>106</v>
      </c>
      <c r="S41" s="100">
        <v>4250</v>
      </c>
    </row>
    <row r="42" spans="1:19" s="16" customFormat="1" ht="14.25" x14ac:dyDescent="0.2">
      <c r="A42" s="96" t="s">
        <v>107</v>
      </c>
      <c r="B42" s="97">
        <v>13</v>
      </c>
      <c r="C42" s="97">
        <v>800</v>
      </c>
      <c r="D42" s="97">
        <v>500</v>
      </c>
      <c r="E42" s="97">
        <v>400</v>
      </c>
      <c r="F42" s="97">
        <v>300</v>
      </c>
      <c r="G42" s="97">
        <v>300</v>
      </c>
      <c r="H42" s="97">
        <v>250</v>
      </c>
      <c r="I42" s="97">
        <v>250</v>
      </c>
      <c r="J42" s="97">
        <v>200</v>
      </c>
      <c r="K42" s="97">
        <v>200</v>
      </c>
      <c r="L42" s="98">
        <v>150</v>
      </c>
      <c r="M42" s="97">
        <v>150</v>
      </c>
      <c r="N42" s="97">
        <v>100</v>
      </c>
      <c r="O42" s="97">
        <v>100</v>
      </c>
      <c r="P42" s="101"/>
      <c r="Q42" s="101"/>
      <c r="R42" s="96" t="s">
        <v>108</v>
      </c>
      <c r="S42" s="100">
        <v>3700</v>
      </c>
    </row>
    <row r="43" spans="1:19" s="16" customFormat="1" ht="14.25" x14ac:dyDescent="0.2">
      <c r="A43" s="96" t="s">
        <v>109</v>
      </c>
      <c r="B43" s="97">
        <v>12</v>
      </c>
      <c r="C43" s="97">
        <v>700</v>
      </c>
      <c r="D43" s="97">
        <v>500</v>
      </c>
      <c r="E43" s="97">
        <v>400</v>
      </c>
      <c r="F43" s="97">
        <v>300</v>
      </c>
      <c r="G43" s="97">
        <v>250</v>
      </c>
      <c r="H43" s="97">
        <v>250</v>
      </c>
      <c r="I43" s="97">
        <v>200</v>
      </c>
      <c r="J43" s="97">
        <v>200</v>
      </c>
      <c r="K43" s="97">
        <v>150</v>
      </c>
      <c r="L43" s="98">
        <v>150</v>
      </c>
      <c r="M43" s="97">
        <v>100</v>
      </c>
      <c r="N43" s="97">
        <v>100</v>
      </c>
      <c r="O43" s="101"/>
      <c r="P43" s="101"/>
      <c r="Q43" s="101"/>
      <c r="R43" s="96" t="s">
        <v>110</v>
      </c>
      <c r="S43" s="100">
        <v>3300</v>
      </c>
    </row>
    <row r="44" spans="1:19" s="16" customFormat="1" ht="14.25" x14ac:dyDescent="0.2">
      <c r="A44" s="96" t="s">
        <v>111</v>
      </c>
      <c r="B44" s="97">
        <v>11</v>
      </c>
      <c r="C44" s="97">
        <v>700</v>
      </c>
      <c r="D44" s="97">
        <v>450</v>
      </c>
      <c r="E44" s="97">
        <v>350</v>
      </c>
      <c r="F44" s="97">
        <v>250</v>
      </c>
      <c r="G44" s="97">
        <v>250</v>
      </c>
      <c r="H44" s="97">
        <v>200</v>
      </c>
      <c r="I44" s="97">
        <v>200</v>
      </c>
      <c r="J44" s="97">
        <v>150</v>
      </c>
      <c r="K44" s="97">
        <v>150</v>
      </c>
      <c r="L44" s="98">
        <v>100</v>
      </c>
      <c r="M44" s="97">
        <v>100</v>
      </c>
      <c r="N44" s="101"/>
      <c r="O44" s="101"/>
      <c r="P44" s="101"/>
      <c r="Q44" s="101"/>
      <c r="R44" s="96" t="s">
        <v>112</v>
      </c>
      <c r="S44" s="100">
        <v>2900</v>
      </c>
    </row>
    <row r="45" spans="1:19" s="16" customFormat="1" ht="14.25" x14ac:dyDescent="0.2">
      <c r="A45" s="96" t="s">
        <v>113</v>
      </c>
      <c r="B45" s="97">
        <v>10</v>
      </c>
      <c r="C45" s="97">
        <v>600</v>
      </c>
      <c r="D45" s="97">
        <v>450</v>
      </c>
      <c r="E45" s="97">
        <v>350</v>
      </c>
      <c r="F45" s="97">
        <v>250</v>
      </c>
      <c r="G45" s="97">
        <v>200</v>
      </c>
      <c r="H45" s="97">
        <v>200</v>
      </c>
      <c r="I45" s="97">
        <v>150</v>
      </c>
      <c r="J45" s="97">
        <v>150</v>
      </c>
      <c r="K45" s="97">
        <v>100</v>
      </c>
      <c r="L45" s="98">
        <v>100</v>
      </c>
      <c r="M45" s="101"/>
      <c r="N45" s="101"/>
      <c r="O45" s="101"/>
      <c r="P45" s="101"/>
      <c r="Q45" s="101"/>
      <c r="R45" s="96" t="s">
        <v>114</v>
      </c>
      <c r="S45" s="100">
        <v>2550</v>
      </c>
    </row>
    <row r="46" spans="1:19" s="16" customFormat="1" ht="14.25" x14ac:dyDescent="0.2">
      <c r="A46" s="96" t="s">
        <v>115</v>
      </c>
      <c r="B46" s="97">
        <v>9</v>
      </c>
      <c r="C46" s="97">
        <v>600</v>
      </c>
      <c r="D46" s="97">
        <v>400</v>
      </c>
      <c r="E46" s="97">
        <v>300</v>
      </c>
      <c r="F46" s="97">
        <v>200</v>
      </c>
      <c r="G46" s="97">
        <v>200</v>
      </c>
      <c r="H46" s="97">
        <v>150</v>
      </c>
      <c r="I46" s="97">
        <v>150</v>
      </c>
      <c r="J46" s="97">
        <v>100</v>
      </c>
      <c r="K46" s="97">
        <v>100</v>
      </c>
      <c r="L46" s="101"/>
      <c r="M46" s="101"/>
      <c r="N46" s="101"/>
      <c r="O46" s="101"/>
      <c r="P46" s="101"/>
      <c r="Q46" s="101"/>
      <c r="R46" s="96" t="s">
        <v>116</v>
      </c>
      <c r="S46" s="100">
        <v>2200</v>
      </c>
    </row>
    <row r="47" spans="1:19" s="16" customFormat="1" ht="14.25" x14ac:dyDescent="0.2">
      <c r="A47" s="96" t="s">
        <v>117</v>
      </c>
      <c r="B47" s="97">
        <v>8</v>
      </c>
      <c r="C47" s="97">
        <v>500</v>
      </c>
      <c r="D47" s="97">
        <v>400</v>
      </c>
      <c r="E47" s="97">
        <v>300</v>
      </c>
      <c r="F47" s="97">
        <v>200</v>
      </c>
      <c r="G47" s="97">
        <v>150</v>
      </c>
      <c r="H47" s="97">
        <v>150</v>
      </c>
      <c r="I47" s="97">
        <v>100</v>
      </c>
      <c r="J47" s="97">
        <v>100</v>
      </c>
      <c r="K47" s="101"/>
      <c r="L47" s="101"/>
      <c r="M47" s="101"/>
      <c r="N47" s="101"/>
      <c r="O47" s="101"/>
      <c r="P47" s="101"/>
      <c r="Q47" s="101"/>
      <c r="R47" s="96" t="s">
        <v>118</v>
      </c>
      <c r="S47" s="100">
        <v>1900</v>
      </c>
    </row>
    <row r="48" spans="1:19" s="16" customFormat="1" ht="14.25" x14ac:dyDescent="0.2">
      <c r="A48" s="96" t="s">
        <v>119</v>
      </c>
      <c r="B48" s="97">
        <v>7</v>
      </c>
      <c r="C48" s="97">
        <v>500</v>
      </c>
      <c r="D48" s="97">
        <v>400</v>
      </c>
      <c r="E48" s="97">
        <v>300</v>
      </c>
      <c r="F48" s="97">
        <v>150</v>
      </c>
      <c r="G48" s="97">
        <v>150</v>
      </c>
      <c r="H48" s="97">
        <v>100</v>
      </c>
      <c r="I48" s="97">
        <v>100</v>
      </c>
      <c r="J48" s="101"/>
      <c r="K48" s="101"/>
      <c r="L48" s="101"/>
      <c r="M48" s="101"/>
      <c r="N48" s="101"/>
      <c r="O48" s="101"/>
      <c r="P48" s="101"/>
      <c r="Q48" s="101"/>
      <c r="R48" s="96" t="s">
        <v>120</v>
      </c>
      <c r="S48" s="100">
        <v>1700</v>
      </c>
    </row>
    <row r="49" spans="1:19" s="16" customFormat="1" ht="14.25" x14ac:dyDescent="0.2">
      <c r="A49" s="96" t="s">
        <v>121</v>
      </c>
      <c r="B49" s="97">
        <v>6</v>
      </c>
      <c r="C49" s="97">
        <v>450</v>
      </c>
      <c r="D49" s="97">
        <v>350</v>
      </c>
      <c r="E49" s="97">
        <v>250</v>
      </c>
      <c r="F49" s="97">
        <v>150</v>
      </c>
      <c r="G49" s="97">
        <v>100</v>
      </c>
      <c r="H49" s="97">
        <v>100</v>
      </c>
      <c r="I49" s="101"/>
      <c r="J49" s="101"/>
      <c r="K49" s="101"/>
      <c r="L49" s="101"/>
      <c r="M49" s="101"/>
      <c r="N49" s="101"/>
      <c r="O49" s="101"/>
      <c r="P49" s="101"/>
      <c r="Q49" s="101"/>
      <c r="R49" s="96" t="s">
        <v>122</v>
      </c>
      <c r="S49" s="100">
        <v>1400</v>
      </c>
    </row>
    <row r="50" spans="1:19" s="16" customFormat="1" ht="14.25" x14ac:dyDescent="0.2">
      <c r="A50" s="96" t="s">
        <v>123</v>
      </c>
      <c r="B50" s="97">
        <v>5</v>
      </c>
      <c r="C50" s="97">
        <v>400</v>
      </c>
      <c r="D50" s="97">
        <v>300</v>
      </c>
      <c r="E50" s="97">
        <v>200</v>
      </c>
      <c r="F50" s="97">
        <v>100</v>
      </c>
      <c r="G50" s="97">
        <v>100</v>
      </c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96" t="s">
        <v>124</v>
      </c>
      <c r="S50" s="100">
        <v>1100</v>
      </c>
    </row>
    <row r="51" spans="1:19" s="16" customFormat="1" ht="14.25" x14ac:dyDescent="0.2">
      <c r="A51" s="96" t="s">
        <v>125</v>
      </c>
      <c r="B51" s="97">
        <v>4</v>
      </c>
      <c r="C51" s="97">
        <v>350</v>
      </c>
      <c r="D51" s="97">
        <v>250</v>
      </c>
      <c r="E51" s="97">
        <v>150</v>
      </c>
      <c r="F51" s="97">
        <v>100</v>
      </c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96" t="s">
        <v>126</v>
      </c>
      <c r="S51" s="100">
        <v>850</v>
      </c>
    </row>
    <row r="52" spans="1:19" s="16" customFormat="1" ht="14.25" x14ac:dyDescent="0.2">
      <c r="A52" s="96" t="s">
        <v>127</v>
      </c>
      <c r="B52" s="97">
        <v>3</v>
      </c>
      <c r="C52" s="97">
        <v>300</v>
      </c>
      <c r="D52" s="97">
        <v>200</v>
      </c>
      <c r="E52" s="97">
        <v>100</v>
      </c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96" t="s">
        <v>128</v>
      </c>
      <c r="S52" s="100">
        <v>600</v>
      </c>
    </row>
    <row r="53" spans="1:19" s="16" customFormat="1" ht="14.25" x14ac:dyDescent="0.2">
      <c r="A53" s="102"/>
      <c r="B53" s="103"/>
      <c r="C53" s="103"/>
      <c r="D53" s="103"/>
      <c r="E53" s="103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2"/>
      <c r="S53" s="105"/>
    </row>
    <row r="54" spans="1:19" s="16" customFormat="1" ht="24.75" x14ac:dyDescent="0.2">
      <c r="A54" s="111" t="s">
        <v>143</v>
      </c>
      <c r="B54" s="103"/>
      <c r="C54" s="103"/>
      <c r="D54" s="103"/>
      <c r="E54" s="103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2"/>
      <c r="S54" s="105"/>
    </row>
    <row r="55" spans="1:19" s="16" customFormat="1" ht="25.5" x14ac:dyDescent="0.2">
      <c r="A55" s="106" t="s">
        <v>99</v>
      </c>
      <c r="B55" s="106" t="s">
        <v>100</v>
      </c>
      <c r="C55" s="107">
        <v>1</v>
      </c>
      <c r="D55" s="107">
        <v>2</v>
      </c>
      <c r="E55" s="107">
        <v>3</v>
      </c>
      <c r="F55" s="107">
        <v>4</v>
      </c>
      <c r="G55" s="107">
        <v>5</v>
      </c>
      <c r="H55" s="107">
        <v>6</v>
      </c>
      <c r="I55" s="107">
        <v>7</v>
      </c>
      <c r="J55" s="107">
        <v>8</v>
      </c>
      <c r="K55" s="108">
        <v>9</v>
      </c>
      <c r="L55" s="109">
        <v>10</v>
      </c>
      <c r="M55" s="107">
        <v>11</v>
      </c>
      <c r="N55" s="109">
        <v>12</v>
      </c>
      <c r="O55" s="109">
        <v>13</v>
      </c>
      <c r="P55" s="108">
        <v>14</v>
      </c>
      <c r="Q55" s="107">
        <v>15</v>
      </c>
      <c r="R55" s="106" t="s">
        <v>101</v>
      </c>
      <c r="S55" s="106" t="s">
        <v>102</v>
      </c>
    </row>
    <row r="56" spans="1:19" s="16" customFormat="1" ht="14.25" x14ac:dyDescent="0.2">
      <c r="A56" s="106" t="s">
        <v>103</v>
      </c>
      <c r="B56" s="107">
        <v>15</v>
      </c>
      <c r="C56" s="107">
        <v>700</v>
      </c>
      <c r="D56" s="107">
        <v>350</v>
      </c>
      <c r="E56" s="107">
        <v>275</v>
      </c>
      <c r="F56" s="107">
        <v>225</v>
      </c>
      <c r="G56" s="107">
        <v>225</v>
      </c>
      <c r="H56" s="107">
        <v>200</v>
      </c>
      <c r="I56" s="107">
        <v>200</v>
      </c>
      <c r="J56" s="107">
        <v>150</v>
      </c>
      <c r="K56" s="108">
        <v>150</v>
      </c>
      <c r="L56" s="109">
        <v>125</v>
      </c>
      <c r="M56" s="107">
        <v>125</v>
      </c>
      <c r="N56" s="109">
        <v>100</v>
      </c>
      <c r="O56" s="109">
        <v>100</v>
      </c>
      <c r="P56" s="108">
        <v>75</v>
      </c>
      <c r="Q56" s="107">
        <v>75</v>
      </c>
      <c r="R56" s="106" t="s">
        <v>130</v>
      </c>
      <c r="S56" s="107">
        <v>3075</v>
      </c>
    </row>
    <row r="57" spans="1:19" s="16" customFormat="1" x14ac:dyDescent="0.2">
      <c r="A57" s="106" t="s">
        <v>105</v>
      </c>
      <c r="B57" s="107">
        <v>14</v>
      </c>
      <c r="C57" s="107">
        <v>500</v>
      </c>
      <c r="D57" s="107">
        <v>350</v>
      </c>
      <c r="E57" s="107">
        <v>275</v>
      </c>
      <c r="F57" s="107">
        <v>225</v>
      </c>
      <c r="G57" s="107">
        <v>200</v>
      </c>
      <c r="H57" s="107">
        <v>200</v>
      </c>
      <c r="I57" s="107">
        <v>150</v>
      </c>
      <c r="J57" s="107">
        <v>150</v>
      </c>
      <c r="K57" s="108">
        <v>125</v>
      </c>
      <c r="L57" s="109">
        <v>125</v>
      </c>
      <c r="M57" s="107">
        <v>100</v>
      </c>
      <c r="N57" s="109">
        <v>100</v>
      </c>
      <c r="O57" s="109">
        <v>75</v>
      </c>
      <c r="P57" s="108">
        <v>75</v>
      </c>
      <c r="Q57" s="110"/>
      <c r="R57" s="106" t="s">
        <v>131</v>
      </c>
      <c r="S57" s="107">
        <v>2650</v>
      </c>
    </row>
    <row r="58" spans="1:19" s="16" customFormat="1" x14ac:dyDescent="0.2">
      <c r="A58" s="106" t="s">
        <v>107</v>
      </c>
      <c r="B58" s="107">
        <v>13</v>
      </c>
      <c r="C58" s="107">
        <v>500</v>
      </c>
      <c r="D58" s="107">
        <v>300</v>
      </c>
      <c r="E58" s="107">
        <v>250</v>
      </c>
      <c r="F58" s="107">
        <v>200</v>
      </c>
      <c r="G58" s="107">
        <v>200</v>
      </c>
      <c r="H58" s="107">
        <v>150</v>
      </c>
      <c r="I58" s="107">
        <v>150</v>
      </c>
      <c r="J58" s="107">
        <v>125</v>
      </c>
      <c r="K58" s="108">
        <v>125</v>
      </c>
      <c r="L58" s="109">
        <v>100</v>
      </c>
      <c r="M58" s="107">
        <v>100</v>
      </c>
      <c r="N58" s="109">
        <v>75</v>
      </c>
      <c r="O58" s="109">
        <v>75</v>
      </c>
      <c r="P58" s="110"/>
      <c r="Q58" s="110"/>
      <c r="R58" s="106" t="s">
        <v>132</v>
      </c>
      <c r="S58" s="107">
        <v>2350</v>
      </c>
    </row>
    <row r="59" spans="1:19" s="16" customFormat="1" x14ac:dyDescent="0.2">
      <c r="A59" s="106" t="s">
        <v>109</v>
      </c>
      <c r="B59" s="107">
        <v>12</v>
      </c>
      <c r="C59" s="107">
        <v>400</v>
      </c>
      <c r="D59" s="107">
        <v>300</v>
      </c>
      <c r="E59" s="107">
        <v>250</v>
      </c>
      <c r="F59" s="107">
        <v>200</v>
      </c>
      <c r="G59" s="107">
        <v>150</v>
      </c>
      <c r="H59" s="107">
        <v>150</v>
      </c>
      <c r="I59" s="107">
        <v>125</v>
      </c>
      <c r="J59" s="107">
        <v>125</v>
      </c>
      <c r="K59" s="108">
        <v>100</v>
      </c>
      <c r="L59" s="109">
        <v>100</v>
      </c>
      <c r="M59" s="107">
        <v>75</v>
      </c>
      <c r="N59" s="109">
        <v>75</v>
      </c>
      <c r="O59" s="110"/>
      <c r="P59" s="110"/>
      <c r="Q59" s="110"/>
      <c r="R59" s="106" t="s">
        <v>133</v>
      </c>
      <c r="S59" s="107">
        <v>2050</v>
      </c>
    </row>
    <row r="60" spans="1:19" s="16" customFormat="1" x14ac:dyDescent="0.2">
      <c r="A60" s="106" t="s">
        <v>111</v>
      </c>
      <c r="B60" s="107">
        <v>11</v>
      </c>
      <c r="C60" s="107">
        <v>400</v>
      </c>
      <c r="D60" s="107">
        <v>275</v>
      </c>
      <c r="E60" s="107">
        <v>225</v>
      </c>
      <c r="F60" s="107">
        <v>150</v>
      </c>
      <c r="G60" s="107">
        <v>150</v>
      </c>
      <c r="H60" s="107">
        <v>125</v>
      </c>
      <c r="I60" s="107">
        <v>125</v>
      </c>
      <c r="J60" s="107">
        <v>100</v>
      </c>
      <c r="K60" s="108">
        <v>100</v>
      </c>
      <c r="L60" s="109">
        <v>75</v>
      </c>
      <c r="M60" s="107">
        <v>75</v>
      </c>
      <c r="N60" s="110"/>
      <c r="O60" s="110"/>
      <c r="P60" s="110"/>
      <c r="Q60" s="110"/>
      <c r="R60" s="106" t="s">
        <v>134</v>
      </c>
      <c r="S60" s="107">
        <v>1800</v>
      </c>
    </row>
    <row r="61" spans="1:19" s="16" customFormat="1" x14ac:dyDescent="0.2">
      <c r="A61" s="106" t="s">
        <v>113</v>
      </c>
      <c r="B61" s="107">
        <v>10</v>
      </c>
      <c r="C61" s="107">
        <v>350</v>
      </c>
      <c r="D61" s="107">
        <v>275</v>
      </c>
      <c r="E61" s="107">
        <v>225</v>
      </c>
      <c r="F61" s="107">
        <v>150</v>
      </c>
      <c r="G61" s="107">
        <v>125</v>
      </c>
      <c r="H61" s="107">
        <v>125</v>
      </c>
      <c r="I61" s="107">
        <v>100</v>
      </c>
      <c r="J61" s="107">
        <v>100</v>
      </c>
      <c r="K61" s="108">
        <v>75</v>
      </c>
      <c r="L61" s="109">
        <v>75</v>
      </c>
      <c r="M61" s="110"/>
      <c r="N61" s="110"/>
      <c r="O61" s="110"/>
      <c r="P61" s="110"/>
      <c r="Q61" s="110"/>
      <c r="R61" s="106" t="s">
        <v>135</v>
      </c>
      <c r="S61" s="107">
        <v>1600</v>
      </c>
    </row>
    <row r="62" spans="1:19" s="16" customFormat="1" x14ac:dyDescent="0.2">
      <c r="A62" s="106" t="s">
        <v>115</v>
      </c>
      <c r="B62" s="107">
        <v>9</v>
      </c>
      <c r="C62" s="107">
        <v>350</v>
      </c>
      <c r="D62" s="107">
        <v>250</v>
      </c>
      <c r="E62" s="107">
        <v>200</v>
      </c>
      <c r="F62" s="107">
        <v>125</v>
      </c>
      <c r="G62" s="107">
        <v>125</v>
      </c>
      <c r="H62" s="107">
        <v>100</v>
      </c>
      <c r="I62" s="107">
        <v>100</v>
      </c>
      <c r="J62" s="107">
        <v>75</v>
      </c>
      <c r="K62" s="108">
        <v>75</v>
      </c>
      <c r="L62" s="110"/>
      <c r="M62" s="110"/>
      <c r="N62" s="110"/>
      <c r="O62" s="110"/>
      <c r="P62" s="110"/>
      <c r="Q62" s="110"/>
      <c r="R62" s="106" t="s">
        <v>136</v>
      </c>
      <c r="S62" s="107">
        <v>1400</v>
      </c>
    </row>
    <row r="63" spans="1:19" s="16" customFormat="1" x14ac:dyDescent="0.2">
      <c r="A63" s="106" t="s">
        <v>117</v>
      </c>
      <c r="B63" s="107">
        <v>8</v>
      </c>
      <c r="C63" s="107">
        <v>300</v>
      </c>
      <c r="D63" s="107">
        <v>250</v>
      </c>
      <c r="E63" s="107">
        <v>200</v>
      </c>
      <c r="F63" s="107">
        <v>125</v>
      </c>
      <c r="G63" s="107">
        <v>100</v>
      </c>
      <c r="H63" s="107">
        <v>100</v>
      </c>
      <c r="I63" s="107">
        <v>75</v>
      </c>
      <c r="J63" s="107">
        <v>75</v>
      </c>
      <c r="K63" s="110"/>
      <c r="L63" s="110"/>
      <c r="M63" s="110"/>
      <c r="N63" s="110"/>
      <c r="O63" s="110"/>
      <c r="P63" s="110"/>
      <c r="Q63" s="110"/>
      <c r="R63" s="106" t="s">
        <v>137</v>
      </c>
      <c r="S63" s="107">
        <v>1225</v>
      </c>
    </row>
    <row r="64" spans="1:19" s="16" customFormat="1" x14ac:dyDescent="0.2">
      <c r="A64" s="106" t="s">
        <v>119</v>
      </c>
      <c r="B64" s="107">
        <v>7</v>
      </c>
      <c r="C64" s="107">
        <v>300</v>
      </c>
      <c r="D64" s="107">
        <v>250</v>
      </c>
      <c r="E64" s="107">
        <v>200</v>
      </c>
      <c r="F64" s="107">
        <v>100</v>
      </c>
      <c r="G64" s="107">
        <v>100</v>
      </c>
      <c r="H64" s="107">
        <v>75</v>
      </c>
      <c r="I64" s="107">
        <v>75</v>
      </c>
      <c r="J64" s="110"/>
      <c r="K64" s="110"/>
      <c r="L64" s="110"/>
      <c r="M64" s="110"/>
      <c r="N64" s="110"/>
      <c r="O64" s="110"/>
      <c r="P64" s="110"/>
      <c r="Q64" s="110"/>
      <c r="R64" s="106" t="s">
        <v>138</v>
      </c>
      <c r="S64" s="107">
        <v>1100</v>
      </c>
    </row>
    <row r="65" spans="1:29" s="16" customFormat="1" x14ac:dyDescent="0.2">
      <c r="A65" s="106" t="s">
        <v>121</v>
      </c>
      <c r="B65" s="107">
        <v>6</v>
      </c>
      <c r="C65" s="107">
        <v>275</v>
      </c>
      <c r="D65" s="107">
        <v>200</v>
      </c>
      <c r="E65" s="107">
        <v>150</v>
      </c>
      <c r="F65" s="107">
        <v>100</v>
      </c>
      <c r="G65" s="107">
        <v>75</v>
      </c>
      <c r="H65" s="107">
        <v>75</v>
      </c>
      <c r="I65" s="110"/>
      <c r="J65" s="110"/>
      <c r="K65" s="110"/>
      <c r="L65" s="110"/>
      <c r="M65" s="110"/>
      <c r="N65" s="110"/>
      <c r="O65" s="110"/>
      <c r="P65" s="110"/>
      <c r="Q65" s="110"/>
      <c r="R65" s="106" t="s">
        <v>139</v>
      </c>
      <c r="S65" s="107">
        <v>875</v>
      </c>
    </row>
    <row r="66" spans="1:29" s="16" customFormat="1" x14ac:dyDescent="0.2">
      <c r="A66" s="106" t="s">
        <v>123</v>
      </c>
      <c r="B66" s="107">
        <v>5</v>
      </c>
      <c r="C66" s="107">
        <v>250</v>
      </c>
      <c r="D66" s="107">
        <v>175</v>
      </c>
      <c r="E66" s="107">
        <v>125</v>
      </c>
      <c r="F66" s="107">
        <v>75</v>
      </c>
      <c r="G66" s="107">
        <v>75</v>
      </c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06" t="s">
        <v>140</v>
      </c>
      <c r="S66" s="107">
        <v>700</v>
      </c>
    </row>
    <row r="67" spans="1:29" s="16" customFormat="1" x14ac:dyDescent="0.2">
      <c r="A67" s="106" t="s">
        <v>125</v>
      </c>
      <c r="B67" s="107">
        <v>4</v>
      </c>
      <c r="C67" s="107">
        <v>225</v>
      </c>
      <c r="D67" s="107">
        <v>150</v>
      </c>
      <c r="E67" s="107">
        <v>100</v>
      </c>
      <c r="F67" s="107">
        <v>75</v>
      </c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06" t="s">
        <v>141</v>
      </c>
      <c r="S67" s="107">
        <v>550</v>
      </c>
    </row>
    <row r="68" spans="1:29" s="16" customFormat="1" x14ac:dyDescent="0.2">
      <c r="A68" s="106" t="s">
        <v>127</v>
      </c>
      <c r="B68" s="107">
        <v>3</v>
      </c>
      <c r="C68" s="107">
        <v>200</v>
      </c>
      <c r="D68" s="107">
        <v>125</v>
      </c>
      <c r="E68" s="107">
        <v>75</v>
      </c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06" t="s">
        <v>142</v>
      </c>
      <c r="S68" s="107">
        <v>400</v>
      </c>
    </row>
    <row r="69" spans="1:29" x14ac:dyDescent="0.2">
      <c r="B69" s="19"/>
      <c r="C69" s="19"/>
      <c r="D69" s="19"/>
      <c r="E69" s="12"/>
      <c r="F69" s="19"/>
      <c r="G69" s="12"/>
    </row>
    <row r="70" spans="1:29" x14ac:dyDescent="0.2">
      <c r="A70" s="117" t="s">
        <v>195</v>
      </c>
      <c r="B70" s="19"/>
      <c r="C70" s="19"/>
      <c r="D70" s="19"/>
      <c r="E70" s="12"/>
      <c r="F70" s="19"/>
      <c r="G70" s="12"/>
    </row>
    <row r="71" spans="1:29" x14ac:dyDescent="0.2">
      <c r="A71" s="112" t="s">
        <v>145</v>
      </c>
      <c r="B71" s="112" t="s">
        <v>146</v>
      </c>
      <c r="C71" s="113">
        <v>1</v>
      </c>
      <c r="D71" s="113">
        <v>2</v>
      </c>
      <c r="E71" s="113">
        <v>3</v>
      </c>
      <c r="F71" s="113">
        <v>4</v>
      </c>
      <c r="G71" s="113">
        <v>5</v>
      </c>
      <c r="H71" s="113">
        <v>6</v>
      </c>
      <c r="I71" s="113">
        <v>7</v>
      </c>
      <c r="J71" s="113">
        <v>8</v>
      </c>
      <c r="K71" s="113">
        <v>9</v>
      </c>
      <c r="L71" s="114">
        <v>10</v>
      </c>
      <c r="M71" s="114">
        <v>11</v>
      </c>
      <c r="N71" s="114">
        <v>12</v>
      </c>
      <c r="O71" s="114">
        <v>13</v>
      </c>
      <c r="P71" s="114">
        <v>14</v>
      </c>
      <c r="Q71" s="114">
        <v>15</v>
      </c>
      <c r="R71" s="114">
        <v>16</v>
      </c>
      <c r="S71" s="114">
        <v>17</v>
      </c>
      <c r="T71" s="114">
        <v>18</v>
      </c>
      <c r="U71" s="114">
        <v>19</v>
      </c>
      <c r="V71" s="114">
        <v>20</v>
      </c>
      <c r="W71" s="114">
        <v>21</v>
      </c>
      <c r="X71" s="114">
        <v>22</v>
      </c>
      <c r="Y71" s="114">
        <v>23</v>
      </c>
      <c r="Z71" s="114">
        <v>24</v>
      </c>
      <c r="AA71" s="114">
        <v>25</v>
      </c>
      <c r="AB71" s="112" t="s">
        <v>147</v>
      </c>
      <c r="AC71" s="112" t="s">
        <v>148</v>
      </c>
    </row>
    <row r="72" spans="1:29" x14ac:dyDescent="0.2">
      <c r="A72" s="115" t="s">
        <v>149</v>
      </c>
      <c r="B72" s="113">
        <v>25</v>
      </c>
      <c r="C72" s="114">
        <v>500</v>
      </c>
      <c r="D72" s="114">
        <v>400</v>
      </c>
      <c r="E72" s="114">
        <v>300</v>
      </c>
      <c r="F72" s="114">
        <v>250</v>
      </c>
      <c r="G72" s="114">
        <v>250</v>
      </c>
      <c r="H72" s="114">
        <v>250</v>
      </c>
      <c r="I72" s="114">
        <v>250</v>
      </c>
      <c r="J72" s="114">
        <v>200</v>
      </c>
      <c r="K72" s="114">
        <v>200</v>
      </c>
      <c r="L72" s="114">
        <v>200</v>
      </c>
      <c r="M72" s="114">
        <v>200</v>
      </c>
      <c r="N72" s="114">
        <v>150</v>
      </c>
      <c r="O72" s="114">
        <v>150</v>
      </c>
      <c r="P72" s="114">
        <v>150</v>
      </c>
      <c r="Q72" s="114">
        <v>150</v>
      </c>
      <c r="R72" s="114">
        <v>100</v>
      </c>
      <c r="S72" s="114">
        <v>100</v>
      </c>
      <c r="T72" s="114">
        <v>100</v>
      </c>
      <c r="U72" s="114">
        <v>100</v>
      </c>
      <c r="V72" s="114">
        <v>100</v>
      </c>
      <c r="W72" s="114">
        <v>75</v>
      </c>
      <c r="X72" s="114">
        <v>75</v>
      </c>
      <c r="Y72" s="114">
        <v>75</v>
      </c>
      <c r="Z72" s="114">
        <v>75</v>
      </c>
      <c r="AA72" s="114">
        <v>75</v>
      </c>
      <c r="AB72" s="112" t="s">
        <v>150</v>
      </c>
      <c r="AC72" s="114">
        <v>4475</v>
      </c>
    </row>
    <row r="73" spans="1:29" x14ac:dyDescent="0.2">
      <c r="A73" s="112" t="s">
        <v>151</v>
      </c>
      <c r="B73" s="113">
        <v>24</v>
      </c>
      <c r="C73" s="114">
        <v>500</v>
      </c>
      <c r="D73" s="114">
        <v>400</v>
      </c>
      <c r="E73" s="114">
        <v>300</v>
      </c>
      <c r="F73" s="114">
        <v>250</v>
      </c>
      <c r="G73" s="114">
        <v>250</v>
      </c>
      <c r="H73" s="114">
        <v>250</v>
      </c>
      <c r="I73" s="114">
        <v>200</v>
      </c>
      <c r="J73" s="114">
        <v>200</v>
      </c>
      <c r="K73" s="114">
        <v>200</v>
      </c>
      <c r="L73" s="114">
        <v>200</v>
      </c>
      <c r="M73" s="114">
        <v>150</v>
      </c>
      <c r="N73" s="114">
        <v>150</v>
      </c>
      <c r="O73" s="114">
        <v>150</v>
      </c>
      <c r="P73" s="114">
        <v>150</v>
      </c>
      <c r="Q73" s="114">
        <v>100</v>
      </c>
      <c r="R73" s="114">
        <v>100</v>
      </c>
      <c r="S73" s="114">
        <v>100</v>
      </c>
      <c r="T73" s="114">
        <v>100</v>
      </c>
      <c r="U73" s="114">
        <v>100</v>
      </c>
      <c r="V73" s="114">
        <v>75</v>
      </c>
      <c r="W73" s="114">
        <v>75</v>
      </c>
      <c r="X73" s="114">
        <v>75</v>
      </c>
      <c r="Y73" s="114">
        <v>75</v>
      </c>
      <c r="Z73" s="114">
        <v>75</v>
      </c>
      <c r="AA73" s="116"/>
      <c r="AB73" s="112" t="s">
        <v>152</v>
      </c>
      <c r="AC73" s="114">
        <v>4225</v>
      </c>
    </row>
    <row r="74" spans="1:29" x14ac:dyDescent="0.2">
      <c r="A74" s="112" t="s">
        <v>153</v>
      </c>
      <c r="B74" s="113">
        <v>23</v>
      </c>
      <c r="C74" s="114">
        <v>500</v>
      </c>
      <c r="D74" s="114">
        <v>400</v>
      </c>
      <c r="E74" s="114">
        <v>300</v>
      </c>
      <c r="F74" s="114">
        <v>250</v>
      </c>
      <c r="G74" s="114">
        <v>250</v>
      </c>
      <c r="H74" s="114">
        <v>200</v>
      </c>
      <c r="I74" s="114">
        <v>200</v>
      </c>
      <c r="J74" s="114">
        <v>200</v>
      </c>
      <c r="K74" s="114">
        <v>150</v>
      </c>
      <c r="L74" s="114">
        <v>150</v>
      </c>
      <c r="M74" s="114">
        <v>150</v>
      </c>
      <c r="N74" s="114">
        <v>150</v>
      </c>
      <c r="O74" s="114">
        <v>150</v>
      </c>
      <c r="P74" s="114">
        <v>100</v>
      </c>
      <c r="Q74" s="114">
        <v>100</v>
      </c>
      <c r="R74" s="114">
        <v>100</v>
      </c>
      <c r="S74" s="114">
        <v>100</v>
      </c>
      <c r="T74" s="114">
        <v>100</v>
      </c>
      <c r="U74" s="114">
        <v>75</v>
      </c>
      <c r="V74" s="114">
        <v>75</v>
      </c>
      <c r="W74" s="114">
        <v>75</v>
      </c>
      <c r="X74" s="114">
        <v>75</v>
      </c>
      <c r="Y74" s="114">
        <v>75</v>
      </c>
      <c r="Z74" s="116"/>
      <c r="AA74" s="116"/>
      <c r="AB74" s="112" t="s">
        <v>154</v>
      </c>
      <c r="AC74" s="114">
        <v>3925</v>
      </c>
    </row>
    <row r="75" spans="1:29" x14ac:dyDescent="0.2">
      <c r="A75" s="112" t="s">
        <v>155</v>
      </c>
      <c r="B75" s="113">
        <v>22</v>
      </c>
      <c r="C75" s="114">
        <v>500</v>
      </c>
      <c r="D75" s="114">
        <v>400</v>
      </c>
      <c r="E75" s="114">
        <v>300</v>
      </c>
      <c r="F75" s="114">
        <v>250</v>
      </c>
      <c r="G75" s="114">
        <v>200</v>
      </c>
      <c r="H75" s="114">
        <v>200</v>
      </c>
      <c r="I75" s="114">
        <v>200</v>
      </c>
      <c r="J75" s="114">
        <v>150</v>
      </c>
      <c r="K75" s="114">
        <v>150</v>
      </c>
      <c r="L75" s="114">
        <v>150</v>
      </c>
      <c r="M75" s="114">
        <v>150</v>
      </c>
      <c r="N75" s="114">
        <v>150</v>
      </c>
      <c r="O75" s="114">
        <v>100</v>
      </c>
      <c r="P75" s="114">
        <v>100</v>
      </c>
      <c r="Q75" s="114">
        <v>100</v>
      </c>
      <c r="R75" s="114">
        <v>100</v>
      </c>
      <c r="S75" s="114">
        <v>100</v>
      </c>
      <c r="T75" s="114">
        <v>75</v>
      </c>
      <c r="U75" s="114">
        <v>75</v>
      </c>
      <c r="V75" s="114">
        <v>75</v>
      </c>
      <c r="W75" s="114">
        <v>75</v>
      </c>
      <c r="X75" s="114">
        <v>75</v>
      </c>
      <c r="Y75" s="116"/>
      <c r="Z75" s="116"/>
      <c r="AA75" s="116"/>
      <c r="AB75" s="112" t="s">
        <v>156</v>
      </c>
      <c r="AC75" s="114">
        <v>3675</v>
      </c>
    </row>
    <row r="76" spans="1:29" x14ac:dyDescent="0.2">
      <c r="A76" s="112" t="s">
        <v>157</v>
      </c>
      <c r="B76" s="113">
        <v>21</v>
      </c>
      <c r="C76" s="114">
        <v>500</v>
      </c>
      <c r="D76" s="114">
        <v>400</v>
      </c>
      <c r="E76" s="114">
        <v>300</v>
      </c>
      <c r="F76" s="114">
        <v>250</v>
      </c>
      <c r="G76" s="114">
        <v>200</v>
      </c>
      <c r="H76" s="114">
        <v>150</v>
      </c>
      <c r="I76" s="114">
        <v>150</v>
      </c>
      <c r="J76" s="114">
        <v>150</v>
      </c>
      <c r="K76" s="114">
        <v>150</v>
      </c>
      <c r="L76" s="114">
        <v>150</v>
      </c>
      <c r="M76" s="114">
        <v>100</v>
      </c>
      <c r="N76" s="114">
        <v>100</v>
      </c>
      <c r="O76" s="114">
        <v>100</v>
      </c>
      <c r="P76" s="114">
        <v>100</v>
      </c>
      <c r="Q76" s="114">
        <v>100</v>
      </c>
      <c r="R76" s="114">
        <v>100</v>
      </c>
      <c r="S76" s="114">
        <v>75</v>
      </c>
      <c r="T76" s="114">
        <v>75</v>
      </c>
      <c r="U76" s="114">
        <v>75</v>
      </c>
      <c r="V76" s="114">
        <v>75</v>
      </c>
      <c r="W76" s="114">
        <v>75</v>
      </c>
      <c r="X76" s="116"/>
      <c r="Y76" s="116"/>
      <c r="Z76" s="116"/>
      <c r="AA76" s="116"/>
      <c r="AB76" s="112" t="s">
        <v>158</v>
      </c>
      <c r="AC76" s="114">
        <v>3375</v>
      </c>
    </row>
    <row r="77" spans="1:29" x14ac:dyDescent="0.2">
      <c r="A77" s="112" t="s">
        <v>159</v>
      </c>
      <c r="B77" s="113">
        <v>20</v>
      </c>
      <c r="C77" s="114">
        <v>400</v>
      </c>
      <c r="D77" s="114">
        <v>300</v>
      </c>
      <c r="E77" s="114">
        <v>300</v>
      </c>
      <c r="F77" s="114">
        <v>250</v>
      </c>
      <c r="G77" s="114">
        <v>200</v>
      </c>
      <c r="H77" s="114">
        <v>150</v>
      </c>
      <c r="I77" s="114">
        <v>150</v>
      </c>
      <c r="J77" s="114">
        <v>150</v>
      </c>
      <c r="K77" s="114">
        <v>150</v>
      </c>
      <c r="L77" s="114">
        <v>150</v>
      </c>
      <c r="M77" s="114">
        <v>100</v>
      </c>
      <c r="N77" s="114">
        <v>100</v>
      </c>
      <c r="O77" s="114">
        <v>100</v>
      </c>
      <c r="P77" s="114">
        <v>100</v>
      </c>
      <c r="Q77" s="114">
        <v>100</v>
      </c>
      <c r="R77" s="114">
        <v>75</v>
      </c>
      <c r="S77" s="114">
        <v>75</v>
      </c>
      <c r="T77" s="114">
        <v>75</v>
      </c>
      <c r="U77" s="114">
        <v>75</v>
      </c>
      <c r="V77" s="114">
        <v>75</v>
      </c>
      <c r="W77" s="116"/>
      <c r="X77" s="116"/>
      <c r="Y77" s="116"/>
      <c r="Z77" s="116"/>
      <c r="AA77" s="116"/>
      <c r="AB77" s="112" t="s">
        <v>160</v>
      </c>
      <c r="AC77" s="114">
        <v>3075</v>
      </c>
    </row>
    <row r="78" spans="1:29" x14ac:dyDescent="0.2">
      <c r="A78" s="112" t="s">
        <v>161</v>
      </c>
      <c r="B78" s="113">
        <v>19</v>
      </c>
      <c r="C78" s="114">
        <v>400</v>
      </c>
      <c r="D78" s="114">
        <v>300</v>
      </c>
      <c r="E78" s="114">
        <v>250</v>
      </c>
      <c r="F78" s="114">
        <v>200</v>
      </c>
      <c r="G78" s="114">
        <v>150</v>
      </c>
      <c r="H78" s="114">
        <v>150</v>
      </c>
      <c r="I78" s="114">
        <v>150</v>
      </c>
      <c r="J78" s="114">
        <v>150</v>
      </c>
      <c r="K78" s="114">
        <v>150</v>
      </c>
      <c r="L78" s="114">
        <v>100</v>
      </c>
      <c r="M78" s="114">
        <v>100</v>
      </c>
      <c r="N78" s="114">
        <v>100</v>
      </c>
      <c r="O78" s="114">
        <v>100</v>
      </c>
      <c r="P78" s="114">
        <v>100</v>
      </c>
      <c r="Q78" s="114">
        <v>75</v>
      </c>
      <c r="R78" s="114">
        <v>75</v>
      </c>
      <c r="S78" s="114">
        <v>75</v>
      </c>
      <c r="T78" s="114">
        <v>75</v>
      </c>
      <c r="U78" s="114">
        <v>75</v>
      </c>
      <c r="V78" s="116"/>
      <c r="W78" s="116"/>
      <c r="X78" s="116"/>
      <c r="Y78" s="116"/>
      <c r="Z78" s="116"/>
      <c r="AA78" s="116"/>
      <c r="AB78" s="112" t="s">
        <v>162</v>
      </c>
      <c r="AC78" s="114">
        <v>2775</v>
      </c>
    </row>
    <row r="79" spans="1:29" x14ac:dyDescent="0.2">
      <c r="A79" s="112" t="s">
        <v>163</v>
      </c>
      <c r="B79" s="113">
        <v>18</v>
      </c>
      <c r="C79" s="114">
        <v>400</v>
      </c>
      <c r="D79" s="114">
        <v>300</v>
      </c>
      <c r="E79" s="114">
        <v>250</v>
      </c>
      <c r="F79" s="114">
        <v>200</v>
      </c>
      <c r="G79" s="114">
        <v>150</v>
      </c>
      <c r="H79" s="114">
        <v>150</v>
      </c>
      <c r="I79" s="114">
        <v>150</v>
      </c>
      <c r="J79" s="114">
        <v>150</v>
      </c>
      <c r="K79" s="114">
        <v>100</v>
      </c>
      <c r="L79" s="114">
        <v>100</v>
      </c>
      <c r="M79" s="114">
        <v>100</v>
      </c>
      <c r="N79" s="114">
        <v>100</v>
      </c>
      <c r="O79" s="114">
        <v>100</v>
      </c>
      <c r="P79" s="114">
        <v>75</v>
      </c>
      <c r="Q79" s="114">
        <v>75</v>
      </c>
      <c r="R79" s="114">
        <v>75</v>
      </c>
      <c r="S79" s="114">
        <v>75</v>
      </c>
      <c r="T79" s="114">
        <v>75</v>
      </c>
      <c r="U79" s="116"/>
      <c r="V79" s="116"/>
      <c r="W79" s="116"/>
      <c r="X79" s="116"/>
      <c r="Y79" s="116"/>
      <c r="Z79" s="116"/>
      <c r="AA79" s="116"/>
      <c r="AB79" s="112" t="s">
        <v>164</v>
      </c>
      <c r="AC79" s="114">
        <v>2625</v>
      </c>
    </row>
    <row r="80" spans="1:29" x14ac:dyDescent="0.2">
      <c r="A80" s="112" t="s">
        <v>165</v>
      </c>
      <c r="B80" s="113">
        <v>17</v>
      </c>
      <c r="C80" s="114">
        <v>400</v>
      </c>
      <c r="D80" s="114">
        <v>300</v>
      </c>
      <c r="E80" s="114">
        <v>250</v>
      </c>
      <c r="F80" s="114">
        <v>200</v>
      </c>
      <c r="G80" s="114">
        <v>150</v>
      </c>
      <c r="H80" s="114">
        <v>150</v>
      </c>
      <c r="I80" s="114">
        <v>150</v>
      </c>
      <c r="J80" s="114">
        <v>100</v>
      </c>
      <c r="K80" s="114">
        <v>100</v>
      </c>
      <c r="L80" s="114">
        <v>100</v>
      </c>
      <c r="M80" s="114">
        <v>100</v>
      </c>
      <c r="N80" s="114">
        <v>100</v>
      </c>
      <c r="O80" s="114">
        <v>75</v>
      </c>
      <c r="P80" s="114">
        <v>75</v>
      </c>
      <c r="Q80" s="114">
        <v>75</v>
      </c>
      <c r="R80" s="114">
        <v>75</v>
      </c>
      <c r="S80" s="114">
        <v>75</v>
      </c>
      <c r="T80" s="116"/>
      <c r="U80" s="116"/>
      <c r="V80" s="116"/>
      <c r="W80" s="116"/>
      <c r="X80" s="116"/>
      <c r="Y80" s="116"/>
      <c r="Z80" s="116"/>
      <c r="AA80" s="116"/>
      <c r="AB80" s="112" t="s">
        <v>166</v>
      </c>
      <c r="AC80" s="114">
        <v>2475</v>
      </c>
    </row>
    <row r="81" spans="1:29" x14ac:dyDescent="0.2">
      <c r="A81" s="112" t="s">
        <v>167</v>
      </c>
      <c r="B81" s="113">
        <v>16</v>
      </c>
      <c r="C81" s="114">
        <v>400</v>
      </c>
      <c r="D81" s="114">
        <v>300</v>
      </c>
      <c r="E81" s="114">
        <v>250</v>
      </c>
      <c r="F81" s="114">
        <v>200</v>
      </c>
      <c r="G81" s="114">
        <v>150</v>
      </c>
      <c r="H81" s="114">
        <v>150</v>
      </c>
      <c r="I81" s="114">
        <v>100</v>
      </c>
      <c r="J81" s="114">
        <v>100</v>
      </c>
      <c r="K81" s="114">
        <v>100</v>
      </c>
      <c r="L81" s="114">
        <v>100</v>
      </c>
      <c r="M81" s="114">
        <v>100</v>
      </c>
      <c r="N81" s="114">
        <v>100</v>
      </c>
      <c r="O81" s="114">
        <v>75</v>
      </c>
      <c r="P81" s="114">
        <v>75</v>
      </c>
      <c r="Q81" s="114">
        <v>75</v>
      </c>
      <c r="R81" s="114">
        <v>75</v>
      </c>
      <c r="S81" s="116"/>
      <c r="T81" s="116"/>
      <c r="U81" s="116"/>
      <c r="V81" s="116"/>
      <c r="W81" s="116"/>
      <c r="X81" s="116"/>
      <c r="Y81" s="116"/>
      <c r="Z81" s="116"/>
      <c r="AA81" s="116"/>
      <c r="AB81" s="112" t="s">
        <v>168</v>
      </c>
      <c r="AC81" s="114">
        <v>2350</v>
      </c>
    </row>
    <row r="82" spans="1:29" x14ac:dyDescent="0.2">
      <c r="A82" s="112" t="s">
        <v>169</v>
      </c>
      <c r="B82" s="113">
        <v>15</v>
      </c>
      <c r="C82" s="114">
        <v>300</v>
      </c>
      <c r="D82" s="114">
        <v>250</v>
      </c>
      <c r="E82" s="114">
        <v>200</v>
      </c>
      <c r="F82" s="114">
        <v>150</v>
      </c>
      <c r="G82" s="114">
        <v>150</v>
      </c>
      <c r="H82" s="114">
        <v>100</v>
      </c>
      <c r="I82" s="114">
        <v>100</v>
      </c>
      <c r="J82" s="114">
        <v>100</v>
      </c>
      <c r="K82" s="114">
        <v>100</v>
      </c>
      <c r="L82" s="114">
        <v>100</v>
      </c>
      <c r="M82" s="114">
        <v>100</v>
      </c>
      <c r="N82" s="114">
        <v>75</v>
      </c>
      <c r="O82" s="114">
        <v>75</v>
      </c>
      <c r="P82" s="114">
        <v>75</v>
      </c>
      <c r="Q82" s="114">
        <v>75</v>
      </c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2" t="s">
        <v>170</v>
      </c>
      <c r="AC82" s="114">
        <v>1950</v>
      </c>
    </row>
    <row r="83" spans="1:29" x14ac:dyDescent="0.2">
      <c r="A83" s="112" t="s">
        <v>171</v>
      </c>
      <c r="B83" s="113">
        <v>14</v>
      </c>
      <c r="C83" s="114">
        <v>300</v>
      </c>
      <c r="D83" s="114">
        <v>250</v>
      </c>
      <c r="E83" s="114">
        <v>200</v>
      </c>
      <c r="F83" s="114">
        <v>150</v>
      </c>
      <c r="G83" s="114">
        <v>125</v>
      </c>
      <c r="H83" s="114">
        <v>100</v>
      </c>
      <c r="I83" s="114">
        <v>100</v>
      </c>
      <c r="J83" s="114">
        <v>100</v>
      </c>
      <c r="K83" s="114">
        <v>100</v>
      </c>
      <c r="L83" s="114">
        <v>100</v>
      </c>
      <c r="M83" s="114">
        <v>75</v>
      </c>
      <c r="N83" s="114">
        <v>75</v>
      </c>
      <c r="O83" s="114">
        <v>75</v>
      </c>
      <c r="P83" s="114">
        <v>75</v>
      </c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2" t="s">
        <v>172</v>
      </c>
      <c r="AC83" s="114">
        <v>1825</v>
      </c>
    </row>
    <row r="84" spans="1:29" x14ac:dyDescent="0.2">
      <c r="A84" s="112" t="s">
        <v>173</v>
      </c>
      <c r="B84" s="113">
        <v>13</v>
      </c>
      <c r="C84" s="114">
        <v>300</v>
      </c>
      <c r="D84" s="114">
        <v>250</v>
      </c>
      <c r="E84" s="114">
        <v>200</v>
      </c>
      <c r="F84" s="114">
        <v>150</v>
      </c>
      <c r="G84" s="114">
        <v>125</v>
      </c>
      <c r="H84" s="114">
        <v>100</v>
      </c>
      <c r="I84" s="114">
        <v>100</v>
      </c>
      <c r="J84" s="114">
        <v>100</v>
      </c>
      <c r="K84" s="114">
        <v>100</v>
      </c>
      <c r="L84" s="114">
        <v>75</v>
      </c>
      <c r="M84" s="114">
        <v>75</v>
      </c>
      <c r="N84" s="114">
        <v>75</v>
      </c>
      <c r="O84" s="114">
        <v>75</v>
      </c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2" t="s">
        <v>174</v>
      </c>
      <c r="AC84" s="114">
        <v>1725</v>
      </c>
    </row>
    <row r="85" spans="1:29" x14ac:dyDescent="0.2">
      <c r="A85" s="112" t="s">
        <v>175</v>
      </c>
      <c r="B85" s="113">
        <v>12</v>
      </c>
      <c r="C85" s="114">
        <v>300</v>
      </c>
      <c r="D85" s="114">
        <v>250</v>
      </c>
      <c r="E85" s="114">
        <v>200</v>
      </c>
      <c r="F85" s="114">
        <v>150</v>
      </c>
      <c r="G85" s="114">
        <v>125</v>
      </c>
      <c r="H85" s="114">
        <v>100</v>
      </c>
      <c r="I85" s="114">
        <v>100</v>
      </c>
      <c r="J85" s="114">
        <v>100</v>
      </c>
      <c r="K85" s="114">
        <v>75</v>
      </c>
      <c r="L85" s="114">
        <v>75</v>
      </c>
      <c r="M85" s="114">
        <v>75</v>
      </c>
      <c r="N85" s="114">
        <v>75</v>
      </c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2" t="s">
        <v>176</v>
      </c>
      <c r="AC85" s="114">
        <v>1625</v>
      </c>
    </row>
    <row r="86" spans="1:29" x14ac:dyDescent="0.2">
      <c r="A86" s="112" t="s">
        <v>177</v>
      </c>
      <c r="B86" s="113">
        <v>11</v>
      </c>
      <c r="C86" s="114">
        <v>300</v>
      </c>
      <c r="D86" s="114">
        <v>250</v>
      </c>
      <c r="E86" s="114">
        <v>200</v>
      </c>
      <c r="F86" s="114">
        <v>150</v>
      </c>
      <c r="G86" s="114">
        <v>125</v>
      </c>
      <c r="H86" s="114">
        <v>100</v>
      </c>
      <c r="I86" s="114">
        <v>100</v>
      </c>
      <c r="J86" s="114">
        <v>75</v>
      </c>
      <c r="K86" s="114">
        <v>75</v>
      </c>
      <c r="L86" s="114">
        <v>75</v>
      </c>
      <c r="M86" s="114">
        <v>75</v>
      </c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2" t="s">
        <v>178</v>
      </c>
      <c r="AC86" s="114">
        <v>1525</v>
      </c>
    </row>
    <row r="87" spans="1:29" x14ac:dyDescent="0.2">
      <c r="A87" s="112" t="s">
        <v>179</v>
      </c>
      <c r="B87" s="113">
        <v>10</v>
      </c>
      <c r="C87" s="114">
        <v>250</v>
      </c>
      <c r="D87" s="114">
        <v>200</v>
      </c>
      <c r="E87" s="114">
        <v>150</v>
      </c>
      <c r="F87" s="114">
        <v>125</v>
      </c>
      <c r="G87" s="114">
        <v>100</v>
      </c>
      <c r="H87" s="114">
        <v>100</v>
      </c>
      <c r="I87" s="114">
        <v>75</v>
      </c>
      <c r="J87" s="114">
        <v>75</v>
      </c>
      <c r="K87" s="114">
        <v>75</v>
      </c>
      <c r="L87" s="114">
        <v>75</v>
      </c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2" t="s">
        <v>180</v>
      </c>
      <c r="AC87" s="114">
        <v>1225</v>
      </c>
    </row>
    <row r="88" spans="1:29" x14ac:dyDescent="0.2">
      <c r="A88" s="112" t="s">
        <v>181</v>
      </c>
      <c r="B88" s="113">
        <v>9</v>
      </c>
      <c r="C88" s="114">
        <v>250</v>
      </c>
      <c r="D88" s="114">
        <v>200</v>
      </c>
      <c r="E88" s="114">
        <v>150</v>
      </c>
      <c r="F88" s="114">
        <v>125</v>
      </c>
      <c r="G88" s="114">
        <v>100</v>
      </c>
      <c r="H88" s="114">
        <v>75</v>
      </c>
      <c r="I88" s="114">
        <v>75</v>
      </c>
      <c r="J88" s="114">
        <v>75</v>
      </c>
      <c r="K88" s="114">
        <v>75</v>
      </c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2" t="s">
        <v>182</v>
      </c>
      <c r="AC88" s="114">
        <v>1125</v>
      </c>
    </row>
    <row r="89" spans="1:29" x14ac:dyDescent="0.2">
      <c r="A89" s="112" t="s">
        <v>183</v>
      </c>
      <c r="B89" s="113">
        <v>8</v>
      </c>
      <c r="C89" s="114">
        <v>250</v>
      </c>
      <c r="D89" s="114">
        <v>200</v>
      </c>
      <c r="E89" s="114">
        <v>150</v>
      </c>
      <c r="F89" s="114">
        <v>125</v>
      </c>
      <c r="G89" s="114">
        <v>100</v>
      </c>
      <c r="H89" s="114">
        <v>75</v>
      </c>
      <c r="I89" s="114">
        <v>75</v>
      </c>
      <c r="J89" s="114">
        <v>75</v>
      </c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2" t="s">
        <v>184</v>
      </c>
      <c r="AC89" s="114">
        <v>1050</v>
      </c>
    </row>
    <row r="90" spans="1:29" x14ac:dyDescent="0.2">
      <c r="A90" s="112" t="s">
        <v>185</v>
      </c>
      <c r="B90" s="113">
        <v>7</v>
      </c>
      <c r="C90" s="114">
        <v>200</v>
      </c>
      <c r="D90" s="114">
        <v>150</v>
      </c>
      <c r="E90" s="114">
        <v>125</v>
      </c>
      <c r="F90" s="114">
        <v>100</v>
      </c>
      <c r="G90" s="114">
        <v>100</v>
      </c>
      <c r="H90" s="114">
        <v>75</v>
      </c>
      <c r="I90" s="114">
        <v>75</v>
      </c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2" t="s">
        <v>186</v>
      </c>
      <c r="AC90" s="114">
        <v>850</v>
      </c>
    </row>
    <row r="91" spans="1:29" x14ac:dyDescent="0.2">
      <c r="A91" s="112" t="s">
        <v>187</v>
      </c>
      <c r="B91" s="113">
        <v>6</v>
      </c>
      <c r="C91" s="114">
        <v>200</v>
      </c>
      <c r="D91" s="114">
        <v>150</v>
      </c>
      <c r="E91" s="114">
        <v>125</v>
      </c>
      <c r="F91" s="114">
        <v>100</v>
      </c>
      <c r="G91" s="114">
        <v>100</v>
      </c>
      <c r="H91" s="114">
        <v>75</v>
      </c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2" t="s">
        <v>188</v>
      </c>
      <c r="AC91" s="114">
        <v>750</v>
      </c>
    </row>
    <row r="92" spans="1:29" x14ac:dyDescent="0.2">
      <c r="A92" s="112" t="s">
        <v>189</v>
      </c>
      <c r="B92" s="113">
        <v>5</v>
      </c>
      <c r="C92" s="114">
        <v>200</v>
      </c>
      <c r="D92" s="114">
        <v>150</v>
      </c>
      <c r="E92" s="114">
        <v>125</v>
      </c>
      <c r="F92" s="114">
        <v>100</v>
      </c>
      <c r="G92" s="114">
        <v>75</v>
      </c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2" t="s">
        <v>190</v>
      </c>
      <c r="AC92" s="114">
        <v>650</v>
      </c>
    </row>
    <row r="93" spans="1:29" x14ac:dyDescent="0.2">
      <c r="A93" s="112" t="s">
        <v>191</v>
      </c>
      <c r="B93" s="113">
        <v>4</v>
      </c>
      <c r="C93" s="114">
        <v>175</v>
      </c>
      <c r="D93" s="114">
        <v>125</v>
      </c>
      <c r="E93" s="114">
        <v>100</v>
      </c>
      <c r="F93" s="114">
        <v>75</v>
      </c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2" t="s">
        <v>192</v>
      </c>
      <c r="AC93" s="114">
        <v>475</v>
      </c>
    </row>
    <row r="94" spans="1:29" x14ac:dyDescent="0.2">
      <c r="A94" s="115" t="s">
        <v>193</v>
      </c>
      <c r="B94" s="113">
        <v>3</v>
      </c>
      <c r="C94" s="114">
        <v>150</v>
      </c>
      <c r="D94" s="114">
        <v>100</v>
      </c>
      <c r="E94" s="114">
        <v>75</v>
      </c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2" t="s">
        <v>194</v>
      </c>
      <c r="AC94" s="114">
        <v>325</v>
      </c>
    </row>
    <row r="96" spans="1:29" x14ac:dyDescent="0.2">
      <c r="A96" s="15" t="s">
        <v>29</v>
      </c>
      <c r="B96" s="20" t="s">
        <v>76</v>
      </c>
      <c r="C96" s="20" t="s">
        <v>76</v>
      </c>
      <c r="D96" s="20" t="s">
        <v>76</v>
      </c>
      <c r="E96" s="20" t="s">
        <v>76</v>
      </c>
      <c r="F96" s="20" t="s">
        <v>76</v>
      </c>
      <c r="G96" s="20" t="s">
        <v>75</v>
      </c>
    </row>
    <row r="97" spans="1:7" x14ac:dyDescent="0.2">
      <c r="A97" s="15" t="s">
        <v>28</v>
      </c>
      <c r="B97" s="20" t="s">
        <v>76</v>
      </c>
      <c r="C97" s="20" t="s">
        <v>76</v>
      </c>
      <c r="D97" s="20" t="s">
        <v>76</v>
      </c>
      <c r="E97" s="20" t="s">
        <v>76</v>
      </c>
      <c r="F97" s="20" t="s">
        <v>76</v>
      </c>
      <c r="G97" s="20" t="s">
        <v>75</v>
      </c>
    </row>
    <row r="98" spans="1:7" x14ac:dyDescent="0.2">
      <c r="A98" s="15" t="s">
        <v>27</v>
      </c>
      <c r="B98" s="20" t="s">
        <v>76</v>
      </c>
      <c r="C98" s="20" t="s">
        <v>76</v>
      </c>
      <c r="D98" s="20" t="s">
        <v>76</v>
      </c>
      <c r="E98" s="20" t="s">
        <v>76</v>
      </c>
      <c r="F98" s="20" t="s">
        <v>76</v>
      </c>
      <c r="G98" s="20" t="s">
        <v>75</v>
      </c>
    </row>
    <row r="99" spans="1:7" x14ac:dyDescent="0.2">
      <c r="A99" s="15" t="s">
        <v>26</v>
      </c>
      <c r="B99" s="20" t="s">
        <v>76</v>
      </c>
      <c r="C99" s="20" t="s">
        <v>76</v>
      </c>
      <c r="D99" s="20" t="s">
        <v>76</v>
      </c>
      <c r="E99" s="20" t="s">
        <v>76</v>
      </c>
      <c r="F99" s="20" t="s">
        <v>76</v>
      </c>
      <c r="G99" s="20" t="s">
        <v>75</v>
      </c>
    </row>
    <row r="100" spans="1:7" x14ac:dyDescent="0.2">
      <c r="A100" s="15" t="s">
        <v>31</v>
      </c>
      <c r="B100" s="20" t="s">
        <v>76</v>
      </c>
      <c r="C100" s="20" t="s">
        <v>76</v>
      </c>
      <c r="D100" s="20" t="s">
        <v>76</v>
      </c>
      <c r="E100" s="20" t="s">
        <v>76</v>
      </c>
      <c r="F100" s="20" t="s">
        <v>76</v>
      </c>
      <c r="G100" s="20" t="s">
        <v>75</v>
      </c>
    </row>
    <row r="101" spans="1:7" x14ac:dyDescent="0.2">
      <c r="A101" s="15" t="s">
        <v>30</v>
      </c>
      <c r="B101" s="20" t="s">
        <v>76</v>
      </c>
      <c r="C101" s="20" t="s">
        <v>76</v>
      </c>
      <c r="D101" s="20" t="s">
        <v>76</v>
      </c>
      <c r="E101" s="20" t="s">
        <v>76</v>
      </c>
      <c r="F101" s="20" t="s">
        <v>76</v>
      </c>
      <c r="G101" s="20" t="s">
        <v>75</v>
      </c>
    </row>
    <row r="102" spans="1:7" x14ac:dyDescent="0.2">
      <c r="A102" s="15" t="s">
        <v>55</v>
      </c>
      <c r="B102" s="20" t="s">
        <v>94</v>
      </c>
      <c r="C102" s="20" t="s">
        <v>94</v>
      </c>
      <c r="D102" s="20" t="s">
        <v>94</v>
      </c>
      <c r="E102" s="20" t="s">
        <v>94</v>
      </c>
      <c r="F102" s="20" t="s">
        <v>94</v>
      </c>
      <c r="G102" s="20" t="s">
        <v>94</v>
      </c>
    </row>
    <row r="103" spans="1:7" x14ac:dyDescent="0.2">
      <c r="A103" s="15" t="s">
        <v>77</v>
      </c>
      <c r="B103" s="20">
        <v>200</v>
      </c>
      <c r="C103" s="20">
        <v>175</v>
      </c>
      <c r="D103" s="20">
        <v>150</v>
      </c>
      <c r="E103" s="20">
        <v>125</v>
      </c>
      <c r="F103" s="20">
        <v>100</v>
      </c>
      <c r="G103" s="20">
        <v>75</v>
      </c>
    </row>
    <row r="104" spans="1:7" x14ac:dyDescent="0.2">
      <c r="A104" s="15" t="s">
        <v>78</v>
      </c>
      <c r="B104" s="20">
        <v>200</v>
      </c>
      <c r="C104" s="20">
        <v>175</v>
      </c>
      <c r="D104" s="20">
        <v>150</v>
      </c>
      <c r="E104" s="20">
        <v>125</v>
      </c>
      <c r="F104" s="20">
        <v>100</v>
      </c>
      <c r="G104" s="20">
        <v>75</v>
      </c>
    </row>
    <row r="105" spans="1:7" x14ac:dyDescent="0.2">
      <c r="A105" s="15" t="s">
        <v>79</v>
      </c>
      <c r="B105" s="20" t="s">
        <v>50</v>
      </c>
      <c r="C105" s="20" t="s">
        <v>50</v>
      </c>
      <c r="D105" s="20" t="s">
        <v>50</v>
      </c>
      <c r="E105" s="20" t="s">
        <v>50</v>
      </c>
      <c r="F105" s="20" t="s">
        <v>50</v>
      </c>
      <c r="G105" s="20" t="s">
        <v>50</v>
      </c>
    </row>
    <row r="106" spans="1:7" x14ac:dyDescent="0.2">
      <c r="A106" s="15" t="s">
        <v>80</v>
      </c>
      <c r="B106" s="20" t="s">
        <v>50</v>
      </c>
      <c r="C106" s="20" t="s">
        <v>50</v>
      </c>
      <c r="D106" s="20" t="s">
        <v>50</v>
      </c>
      <c r="E106" s="20" t="s">
        <v>50</v>
      </c>
      <c r="F106" s="20" t="s">
        <v>50</v>
      </c>
      <c r="G106" s="20" t="s">
        <v>50</v>
      </c>
    </row>
    <row r="107" spans="1:7" x14ac:dyDescent="0.2">
      <c r="A107" s="15" t="s">
        <v>81</v>
      </c>
      <c r="B107" s="20" t="s">
        <v>50</v>
      </c>
      <c r="C107" s="20" t="s">
        <v>50</v>
      </c>
      <c r="D107" s="20" t="s">
        <v>50</v>
      </c>
      <c r="E107" s="20" t="s">
        <v>50</v>
      </c>
      <c r="F107" s="20" t="s">
        <v>50</v>
      </c>
      <c r="G107" s="20" t="s">
        <v>50</v>
      </c>
    </row>
    <row r="108" spans="1:7" x14ac:dyDescent="0.2">
      <c r="A108" s="15" t="s">
        <v>82</v>
      </c>
      <c r="B108" s="20" t="s">
        <v>50</v>
      </c>
      <c r="C108" s="20" t="s">
        <v>50</v>
      </c>
      <c r="D108" s="20" t="s">
        <v>50</v>
      </c>
      <c r="E108" s="20" t="s">
        <v>50</v>
      </c>
      <c r="F108" s="20" t="s">
        <v>50</v>
      </c>
      <c r="G108" s="20" t="s">
        <v>50</v>
      </c>
    </row>
    <row r="109" spans="1:7" x14ac:dyDescent="0.2">
      <c r="A109" s="15" t="s">
        <v>83</v>
      </c>
      <c r="B109" s="20" t="s">
        <v>50</v>
      </c>
      <c r="C109" s="20" t="s">
        <v>50</v>
      </c>
      <c r="D109" s="20" t="s">
        <v>50</v>
      </c>
      <c r="E109" s="20" t="s">
        <v>50</v>
      </c>
      <c r="F109" s="20" t="s">
        <v>50</v>
      </c>
      <c r="G109" s="20" t="s">
        <v>50</v>
      </c>
    </row>
    <row r="110" spans="1:7" x14ac:dyDescent="0.2">
      <c r="A110" s="15" t="s">
        <v>84</v>
      </c>
      <c r="B110" s="20" t="s">
        <v>50</v>
      </c>
      <c r="C110" s="20" t="s">
        <v>50</v>
      </c>
      <c r="D110" s="20" t="s">
        <v>50</v>
      </c>
      <c r="E110" s="20" t="s">
        <v>50</v>
      </c>
      <c r="F110" s="20" t="s">
        <v>50</v>
      </c>
      <c r="G110" s="20" t="s">
        <v>50</v>
      </c>
    </row>
    <row r="111" spans="1:7" x14ac:dyDescent="0.2">
      <c r="A111" s="15" t="s">
        <v>56</v>
      </c>
      <c r="B111" s="20" t="s">
        <v>94</v>
      </c>
      <c r="C111" s="20" t="s">
        <v>94</v>
      </c>
      <c r="D111" s="20" t="s">
        <v>94</v>
      </c>
      <c r="E111" s="20" t="s">
        <v>94</v>
      </c>
      <c r="F111" s="20" t="s">
        <v>94</v>
      </c>
      <c r="G111" s="20" t="s">
        <v>94</v>
      </c>
    </row>
  </sheetData>
  <mergeCells count="20">
    <mergeCell ref="C22:C25"/>
    <mergeCell ref="A22:A25"/>
    <mergeCell ref="A6:A9"/>
    <mergeCell ref="A10:A13"/>
    <mergeCell ref="A26:A29"/>
    <mergeCell ref="B26:B29"/>
    <mergeCell ref="C26:C29"/>
    <mergeCell ref="B22:B25"/>
    <mergeCell ref="D5:E5"/>
    <mergeCell ref="F5:G5"/>
    <mergeCell ref="A18:A21"/>
    <mergeCell ref="B6:B9"/>
    <mergeCell ref="C6:C9"/>
    <mergeCell ref="B10:B13"/>
    <mergeCell ref="C10:C13"/>
    <mergeCell ref="B18:B21"/>
    <mergeCell ref="C18:C21"/>
    <mergeCell ref="A14:A17"/>
    <mergeCell ref="B14:B17"/>
    <mergeCell ref="C14:C17"/>
  </mergeCells>
  <conditionalFormatting sqref="A37:A40">
    <cfRule type="cellIs" dxfId="0" priority="8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r:id="rId1"/>
  <rowBreaks count="1" manualBreakCount="1">
    <brk id="34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6"/>
  <sheetViews>
    <sheetView zoomScale="90" zoomScaleNormal="90" workbookViewId="0">
      <selection activeCell="A2" sqref="A2"/>
    </sheetView>
  </sheetViews>
  <sheetFormatPr defaultColWidth="9.14453125" defaultRowHeight="14.25" x14ac:dyDescent="0.2"/>
  <cols>
    <col min="1" max="1" width="26.76953125" style="30" bestFit="1" customWidth="1"/>
    <col min="2" max="2" width="15.46875" style="30" bestFit="1" customWidth="1"/>
    <col min="3" max="3" width="6.3203125" style="30" bestFit="1" customWidth="1"/>
    <col min="4" max="4" width="6.05078125" style="30" bestFit="1" customWidth="1"/>
    <col min="5" max="7" width="9.14453125" style="30" bestFit="1" customWidth="1"/>
    <col min="8" max="8" width="13.85546875" style="30" bestFit="1" customWidth="1"/>
    <col min="9" max="9" width="4.4375" style="30" bestFit="1" customWidth="1"/>
    <col min="10" max="11" width="4.3046875" style="30" bestFit="1" customWidth="1"/>
    <col min="12" max="14" width="3.62890625" style="30" bestFit="1" customWidth="1"/>
    <col min="15" max="15" width="7.53125" style="30" bestFit="1" customWidth="1"/>
    <col min="16" max="16" width="9.14453125" style="30" bestFit="1" customWidth="1"/>
    <col min="17" max="16384" width="9.14453125" style="30"/>
  </cols>
  <sheetData>
    <row r="1" spans="1:16" ht="33.75" thickBot="1" x14ac:dyDescent="0.5">
      <c r="A1" s="24" t="s">
        <v>71</v>
      </c>
      <c r="B1" s="25"/>
      <c r="C1" s="25"/>
      <c r="D1" s="25"/>
      <c r="E1" s="26"/>
      <c r="F1" s="27"/>
      <c r="G1" s="27"/>
      <c r="H1" s="28"/>
      <c r="I1" s="27"/>
      <c r="J1" s="27"/>
      <c r="K1" s="27"/>
      <c r="L1" s="27"/>
      <c r="M1" s="27"/>
      <c r="N1" s="27"/>
      <c r="O1" s="27"/>
      <c r="P1" s="29"/>
    </row>
    <row r="2" spans="1:16" ht="147" thickBot="1" x14ac:dyDescent="0.25">
      <c r="A2" s="31" t="s">
        <v>46</v>
      </c>
      <c r="B2" s="32" t="s">
        <v>53</v>
      </c>
      <c r="C2" s="32" t="s">
        <v>54</v>
      </c>
      <c r="D2" s="33" t="s">
        <v>57</v>
      </c>
      <c r="E2" s="33" t="s">
        <v>69</v>
      </c>
      <c r="F2" s="33" t="s">
        <v>70</v>
      </c>
      <c r="G2" s="33" t="s">
        <v>35</v>
      </c>
      <c r="H2" s="34" t="s">
        <v>58</v>
      </c>
      <c r="I2" s="34" t="s">
        <v>88</v>
      </c>
      <c r="J2" s="34" t="s">
        <v>89</v>
      </c>
      <c r="K2" s="34" t="s">
        <v>59</v>
      </c>
      <c r="L2" s="33" t="s">
        <v>61</v>
      </c>
      <c r="M2" s="33" t="s">
        <v>60</v>
      </c>
      <c r="N2" s="33" t="s">
        <v>62</v>
      </c>
      <c r="O2" s="33" t="s">
        <v>63</v>
      </c>
      <c r="P2" s="35" t="s">
        <v>64</v>
      </c>
    </row>
    <row r="3" spans="1:16" x14ac:dyDescent="0.2">
      <c r="A3" s="36" t="s">
        <v>3</v>
      </c>
      <c r="B3" s="37"/>
      <c r="C3" s="38"/>
      <c r="D3" s="39">
        <f>+B3+C3</f>
        <v>0</v>
      </c>
      <c r="E3" s="40">
        <f>+Faktaark!B6</f>
        <v>205</v>
      </c>
      <c r="F3" s="40">
        <f>+Faktaark!C6</f>
        <v>350</v>
      </c>
      <c r="G3" s="40">
        <f>+(B3*E3)+(C3*F3)</f>
        <v>0</v>
      </c>
      <c r="H3" s="38"/>
      <c r="I3" s="41"/>
      <c r="J3" s="41"/>
      <c r="K3" s="41">
        <v>0</v>
      </c>
      <c r="L3" s="40">
        <f>+Faktaark!G6</f>
        <v>15</v>
      </c>
      <c r="M3" s="40">
        <f>+Faktaark!G7</f>
        <v>10</v>
      </c>
      <c r="N3" s="40">
        <f>+Faktaark!G8</f>
        <v>45</v>
      </c>
      <c r="O3" s="40">
        <f>+L3+M3+N3</f>
        <v>70</v>
      </c>
      <c r="P3" s="42">
        <f>+D3*O3</f>
        <v>0</v>
      </c>
    </row>
    <row r="4" spans="1:16" x14ac:dyDescent="0.2">
      <c r="A4" s="43" t="s">
        <v>34</v>
      </c>
      <c r="B4" s="44"/>
      <c r="C4" s="45"/>
      <c r="D4" s="46">
        <f t="shared" ref="D4:D24" si="0">+B4+C4</f>
        <v>0</v>
      </c>
      <c r="E4" s="47">
        <f>+Faktaark!B10</f>
        <v>180</v>
      </c>
      <c r="F4" s="47">
        <f>+Faktaark!C10</f>
        <v>300</v>
      </c>
      <c r="G4" s="47">
        <f t="shared" ref="G4:G24" si="1">+(B4*E4)+(C4*F4)</f>
        <v>0</v>
      </c>
      <c r="H4" s="45"/>
      <c r="I4" s="41"/>
      <c r="J4" s="41"/>
      <c r="K4" s="48">
        <v>0</v>
      </c>
      <c r="L4" s="47">
        <f>+Faktaark!G10</f>
        <v>15</v>
      </c>
      <c r="M4" s="47">
        <f>+Faktaark!G11</f>
        <v>10</v>
      </c>
      <c r="N4" s="47">
        <f>+Faktaark!G12</f>
        <v>45</v>
      </c>
      <c r="O4" s="47">
        <f t="shared" ref="O4:O24" si="2">+L4+M4+N4</f>
        <v>70</v>
      </c>
      <c r="P4" s="49">
        <f t="shared" ref="P4:P24" si="3">+D4*O4</f>
        <v>0</v>
      </c>
    </row>
    <row r="5" spans="1:16" x14ac:dyDescent="0.2">
      <c r="A5" s="50" t="s">
        <v>36</v>
      </c>
      <c r="B5" s="44"/>
      <c r="C5" s="45"/>
      <c r="D5" s="46">
        <f t="shared" si="0"/>
        <v>0</v>
      </c>
      <c r="E5" s="47">
        <f>+Faktaark!B10</f>
        <v>180</v>
      </c>
      <c r="F5" s="47">
        <f>+Faktaark!C10</f>
        <v>300</v>
      </c>
      <c r="G5" s="47">
        <f t="shared" si="1"/>
        <v>0</v>
      </c>
      <c r="H5" s="45"/>
      <c r="I5" s="41"/>
      <c r="J5" s="41"/>
      <c r="K5" s="48">
        <v>0</v>
      </c>
      <c r="L5" s="47">
        <f>+Faktaark!G10</f>
        <v>15</v>
      </c>
      <c r="M5" s="47">
        <f>+Faktaark!G11</f>
        <v>10</v>
      </c>
      <c r="N5" s="47">
        <f>+Faktaark!G12</f>
        <v>45</v>
      </c>
      <c r="O5" s="47">
        <f t="shared" si="2"/>
        <v>70</v>
      </c>
      <c r="P5" s="49">
        <f t="shared" si="3"/>
        <v>0</v>
      </c>
    </row>
    <row r="6" spans="1:16" x14ac:dyDescent="0.2">
      <c r="A6" s="50" t="s">
        <v>43</v>
      </c>
      <c r="B6" s="44"/>
      <c r="C6" s="45"/>
      <c r="D6" s="46">
        <f t="shared" si="0"/>
        <v>0</v>
      </c>
      <c r="E6" s="47">
        <f>+Faktaark!B10</f>
        <v>180</v>
      </c>
      <c r="F6" s="47">
        <f>+Faktaark!C10</f>
        <v>300</v>
      </c>
      <c r="G6" s="47">
        <f t="shared" si="1"/>
        <v>0</v>
      </c>
      <c r="H6" s="45"/>
      <c r="I6" s="41"/>
      <c r="J6" s="41"/>
      <c r="K6" s="48">
        <v>0</v>
      </c>
      <c r="L6" s="47">
        <f>+Faktaark!G10</f>
        <v>15</v>
      </c>
      <c r="M6" s="47">
        <f>+Faktaark!G11</f>
        <v>10</v>
      </c>
      <c r="N6" s="47">
        <f>+Faktaark!G12</f>
        <v>45</v>
      </c>
      <c r="O6" s="47">
        <f t="shared" si="2"/>
        <v>70</v>
      </c>
      <c r="P6" s="49">
        <f t="shared" si="3"/>
        <v>0</v>
      </c>
    </row>
    <row r="7" spans="1:16" x14ac:dyDescent="0.2">
      <c r="A7" s="51" t="s">
        <v>33</v>
      </c>
      <c r="B7" s="44"/>
      <c r="C7" s="45"/>
      <c r="D7" s="46">
        <f t="shared" si="0"/>
        <v>0</v>
      </c>
      <c r="E7" s="47">
        <f>+Faktaark!B10</f>
        <v>180</v>
      </c>
      <c r="F7" s="47">
        <f>+Faktaark!C10</f>
        <v>300</v>
      </c>
      <c r="G7" s="47">
        <f t="shared" si="1"/>
        <v>0</v>
      </c>
      <c r="H7" s="45"/>
      <c r="I7" s="41"/>
      <c r="J7" s="41"/>
      <c r="K7" s="48">
        <v>0</v>
      </c>
      <c r="L7" s="47">
        <f>+Faktaark!G10</f>
        <v>15</v>
      </c>
      <c r="M7" s="47">
        <f>+Faktaark!G11</f>
        <v>10</v>
      </c>
      <c r="N7" s="47">
        <f>+Faktaark!G12</f>
        <v>45</v>
      </c>
      <c r="O7" s="47">
        <f t="shared" si="2"/>
        <v>70</v>
      </c>
      <c r="P7" s="49">
        <f t="shared" si="3"/>
        <v>0</v>
      </c>
    </row>
    <row r="8" spans="1:16" x14ac:dyDescent="0.2">
      <c r="A8" s="51" t="s">
        <v>32</v>
      </c>
      <c r="B8" s="44"/>
      <c r="C8" s="45"/>
      <c r="D8" s="46">
        <f t="shared" si="0"/>
        <v>0</v>
      </c>
      <c r="E8" s="47">
        <f>+Faktaark!B10</f>
        <v>180</v>
      </c>
      <c r="F8" s="47">
        <f>+Faktaark!C10</f>
        <v>300</v>
      </c>
      <c r="G8" s="47">
        <f t="shared" si="1"/>
        <v>0</v>
      </c>
      <c r="H8" s="45"/>
      <c r="I8" s="41"/>
      <c r="J8" s="41"/>
      <c r="K8" s="48">
        <v>0</v>
      </c>
      <c r="L8" s="47">
        <f>+Faktaark!G10</f>
        <v>15</v>
      </c>
      <c r="M8" s="47">
        <f>+Faktaark!G11</f>
        <v>10</v>
      </c>
      <c r="N8" s="47">
        <f>+Faktaark!G12</f>
        <v>45</v>
      </c>
      <c r="O8" s="47">
        <f t="shared" si="2"/>
        <v>70</v>
      </c>
      <c r="P8" s="49">
        <f t="shared" si="3"/>
        <v>0</v>
      </c>
    </row>
    <row r="9" spans="1:16" x14ac:dyDescent="0.2">
      <c r="A9" s="50" t="s">
        <v>4</v>
      </c>
      <c r="B9" s="44"/>
      <c r="C9" s="45"/>
      <c r="D9" s="46">
        <f t="shared" si="0"/>
        <v>0</v>
      </c>
      <c r="E9" s="47">
        <f>+Faktaark!B18</f>
        <v>155</v>
      </c>
      <c r="F9" s="47">
        <f>+Faktaark!C18</f>
        <v>250</v>
      </c>
      <c r="G9" s="47">
        <f t="shared" si="1"/>
        <v>0</v>
      </c>
      <c r="H9" s="45"/>
      <c r="I9" s="41"/>
      <c r="J9" s="41"/>
      <c r="K9" s="48">
        <v>0</v>
      </c>
      <c r="L9" s="47">
        <f>+Faktaark!G18</f>
        <v>15</v>
      </c>
      <c r="M9" s="47">
        <f>+Faktaark!G19</f>
        <v>10</v>
      </c>
      <c r="N9" s="47">
        <f>+Faktaark!G20</f>
        <v>45</v>
      </c>
      <c r="O9" s="47">
        <f t="shared" si="2"/>
        <v>70</v>
      </c>
      <c r="P9" s="49">
        <f t="shared" si="3"/>
        <v>0</v>
      </c>
    </row>
    <row r="10" spans="1:16" x14ac:dyDescent="0.2">
      <c r="A10" s="50" t="s">
        <v>44</v>
      </c>
      <c r="B10" s="44"/>
      <c r="C10" s="45"/>
      <c r="D10" s="46">
        <f t="shared" si="0"/>
        <v>0</v>
      </c>
      <c r="E10" s="47">
        <f>+Faktaark!B18</f>
        <v>155</v>
      </c>
      <c r="F10" s="47">
        <f>+Faktaark!C18</f>
        <v>250</v>
      </c>
      <c r="G10" s="47">
        <f t="shared" si="1"/>
        <v>0</v>
      </c>
      <c r="H10" s="45"/>
      <c r="I10" s="41"/>
      <c r="J10" s="41"/>
      <c r="K10" s="48">
        <v>0</v>
      </c>
      <c r="L10" s="47">
        <f>+Faktaark!G18</f>
        <v>15</v>
      </c>
      <c r="M10" s="47">
        <f>+Faktaark!G19</f>
        <v>10</v>
      </c>
      <c r="N10" s="47">
        <f>+Faktaark!G20</f>
        <v>45</v>
      </c>
      <c r="O10" s="47">
        <f t="shared" si="2"/>
        <v>70</v>
      </c>
      <c r="P10" s="49">
        <f t="shared" si="3"/>
        <v>0</v>
      </c>
    </row>
    <row r="11" spans="1:16" x14ac:dyDescent="0.2">
      <c r="A11" s="50" t="s">
        <v>37</v>
      </c>
      <c r="B11" s="44"/>
      <c r="C11" s="45"/>
      <c r="D11" s="46">
        <f t="shared" si="0"/>
        <v>0</v>
      </c>
      <c r="E11" s="47">
        <f>+Faktaark!B22</f>
        <v>100</v>
      </c>
      <c r="F11" s="47">
        <f>+Faktaark!C22</f>
        <v>150</v>
      </c>
      <c r="G11" s="47">
        <f t="shared" si="1"/>
        <v>0</v>
      </c>
      <c r="H11" s="45">
        <v>0</v>
      </c>
      <c r="I11" s="41"/>
      <c r="J11" s="41">
        <v>0</v>
      </c>
      <c r="K11" s="48"/>
      <c r="L11" s="47">
        <f>+Faktaark!G22</f>
        <v>5</v>
      </c>
      <c r="M11" s="47">
        <f>+Faktaark!G23</f>
        <v>10</v>
      </c>
      <c r="N11" s="47">
        <f>+Faktaark!G24</f>
        <v>45</v>
      </c>
      <c r="O11" s="47">
        <f t="shared" si="2"/>
        <v>60</v>
      </c>
      <c r="P11" s="49">
        <f t="shared" si="3"/>
        <v>0</v>
      </c>
    </row>
    <row r="12" spans="1:16" x14ac:dyDescent="0.2">
      <c r="A12" s="50" t="s">
        <v>38</v>
      </c>
      <c r="B12" s="44"/>
      <c r="C12" s="45"/>
      <c r="D12" s="46">
        <f t="shared" si="0"/>
        <v>0</v>
      </c>
      <c r="E12" s="47">
        <f>+Faktaark!B22</f>
        <v>100</v>
      </c>
      <c r="F12" s="47">
        <f>+Faktaark!C22</f>
        <v>150</v>
      </c>
      <c r="G12" s="47">
        <f t="shared" si="1"/>
        <v>0</v>
      </c>
      <c r="H12" s="45">
        <v>0</v>
      </c>
      <c r="I12" s="41"/>
      <c r="J12" s="41">
        <v>0</v>
      </c>
      <c r="K12" s="48"/>
      <c r="L12" s="47">
        <f>+Faktaark!G22</f>
        <v>5</v>
      </c>
      <c r="M12" s="47">
        <f>+Faktaark!G23</f>
        <v>10</v>
      </c>
      <c r="N12" s="47">
        <f>+Faktaark!G24</f>
        <v>45</v>
      </c>
      <c r="O12" s="47">
        <f t="shared" si="2"/>
        <v>60</v>
      </c>
      <c r="P12" s="49">
        <f t="shared" si="3"/>
        <v>0</v>
      </c>
    </row>
    <row r="13" spans="1:16" x14ac:dyDescent="0.2">
      <c r="A13" s="50" t="s">
        <v>39</v>
      </c>
      <c r="B13" s="44"/>
      <c r="C13" s="45"/>
      <c r="D13" s="46">
        <f t="shared" si="0"/>
        <v>0</v>
      </c>
      <c r="E13" s="47">
        <f>+Faktaark!B22</f>
        <v>100</v>
      </c>
      <c r="F13" s="47">
        <f>+Faktaark!C22</f>
        <v>150</v>
      </c>
      <c r="G13" s="47">
        <f t="shared" si="1"/>
        <v>0</v>
      </c>
      <c r="H13" s="45">
        <v>0</v>
      </c>
      <c r="I13" s="41"/>
      <c r="J13" s="41">
        <v>0</v>
      </c>
      <c r="K13" s="48"/>
      <c r="L13" s="47">
        <f>+Faktaark!G22</f>
        <v>5</v>
      </c>
      <c r="M13" s="47">
        <f>+Faktaark!G23</f>
        <v>10</v>
      </c>
      <c r="N13" s="47">
        <f>+Faktaark!G24</f>
        <v>45</v>
      </c>
      <c r="O13" s="47">
        <f t="shared" si="2"/>
        <v>60</v>
      </c>
      <c r="P13" s="49">
        <f t="shared" si="3"/>
        <v>0</v>
      </c>
    </row>
    <row r="14" spans="1:16" x14ac:dyDescent="0.2">
      <c r="A14" s="50" t="s">
        <v>40</v>
      </c>
      <c r="B14" s="44"/>
      <c r="C14" s="45"/>
      <c r="D14" s="46">
        <f t="shared" si="0"/>
        <v>0</v>
      </c>
      <c r="E14" s="47">
        <f>+Faktaark!B22</f>
        <v>100</v>
      </c>
      <c r="F14" s="47">
        <f>+Faktaark!C22</f>
        <v>150</v>
      </c>
      <c r="G14" s="47">
        <f t="shared" si="1"/>
        <v>0</v>
      </c>
      <c r="H14" s="45">
        <v>0</v>
      </c>
      <c r="I14" s="41"/>
      <c r="J14" s="41">
        <v>0</v>
      </c>
      <c r="K14" s="48"/>
      <c r="L14" s="47">
        <f>+Faktaark!G22</f>
        <v>5</v>
      </c>
      <c r="M14" s="47">
        <f>+Faktaark!G23</f>
        <v>10</v>
      </c>
      <c r="N14" s="47">
        <f>+Faktaark!G24</f>
        <v>45</v>
      </c>
      <c r="O14" s="47">
        <f t="shared" si="2"/>
        <v>60</v>
      </c>
      <c r="P14" s="49">
        <f t="shared" si="3"/>
        <v>0</v>
      </c>
    </row>
    <row r="15" spans="1:16" x14ac:dyDescent="0.2">
      <c r="A15" s="50" t="s">
        <v>41</v>
      </c>
      <c r="B15" s="44"/>
      <c r="C15" s="45"/>
      <c r="D15" s="46">
        <f t="shared" si="0"/>
        <v>0</v>
      </c>
      <c r="E15" s="47">
        <f>+Faktaark!B22</f>
        <v>100</v>
      </c>
      <c r="F15" s="47">
        <f>+Faktaark!C22</f>
        <v>150</v>
      </c>
      <c r="G15" s="47">
        <f t="shared" si="1"/>
        <v>0</v>
      </c>
      <c r="H15" s="45">
        <v>0</v>
      </c>
      <c r="I15" s="41"/>
      <c r="J15" s="41">
        <v>0</v>
      </c>
      <c r="K15" s="48"/>
      <c r="L15" s="47">
        <f>+Faktaark!G22</f>
        <v>5</v>
      </c>
      <c r="M15" s="47">
        <f>+Faktaark!G23</f>
        <v>10</v>
      </c>
      <c r="N15" s="47">
        <f>+Faktaark!G24</f>
        <v>45</v>
      </c>
      <c r="O15" s="47">
        <f t="shared" si="2"/>
        <v>60</v>
      </c>
      <c r="P15" s="49">
        <f t="shared" si="3"/>
        <v>0</v>
      </c>
    </row>
    <row r="16" spans="1:16" x14ac:dyDescent="0.2">
      <c r="A16" s="50" t="s">
        <v>42</v>
      </c>
      <c r="B16" s="44"/>
      <c r="C16" s="45"/>
      <c r="D16" s="46">
        <f t="shared" si="0"/>
        <v>0</v>
      </c>
      <c r="E16" s="47">
        <f>+Faktaark!B22</f>
        <v>100</v>
      </c>
      <c r="F16" s="47">
        <f>+Faktaark!C22</f>
        <v>150</v>
      </c>
      <c r="G16" s="47">
        <f t="shared" si="1"/>
        <v>0</v>
      </c>
      <c r="H16" s="45">
        <v>0</v>
      </c>
      <c r="I16" s="41"/>
      <c r="J16" s="41">
        <v>0</v>
      </c>
      <c r="K16" s="48"/>
      <c r="L16" s="47">
        <f>+Faktaark!G22</f>
        <v>5</v>
      </c>
      <c r="M16" s="47">
        <f>+Faktaark!G23</f>
        <v>10</v>
      </c>
      <c r="N16" s="47">
        <f>+Faktaark!G24</f>
        <v>45</v>
      </c>
      <c r="O16" s="47">
        <f t="shared" si="2"/>
        <v>60</v>
      </c>
      <c r="P16" s="49">
        <f t="shared" si="3"/>
        <v>0</v>
      </c>
    </row>
    <row r="17" spans="1:16" x14ac:dyDescent="0.2">
      <c r="A17" s="50" t="s">
        <v>56</v>
      </c>
      <c r="B17" s="44"/>
      <c r="C17" s="45"/>
      <c r="D17" s="46">
        <f t="shared" ref="D17" si="4">+B17+C17</f>
        <v>0</v>
      </c>
      <c r="E17" s="47">
        <f>+Faktaark!B22</f>
        <v>100</v>
      </c>
      <c r="F17" s="47">
        <f>+Faktaark!C22</f>
        <v>150</v>
      </c>
      <c r="G17" s="47">
        <f t="shared" ref="G17" si="5">+(B17*E17)+(C17*F17)</f>
        <v>0</v>
      </c>
      <c r="H17" s="45">
        <v>0</v>
      </c>
      <c r="I17" s="41">
        <v>0</v>
      </c>
      <c r="J17" s="41"/>
      <c r="K17" s="48">
        <v>0</v>
      </c>
      <c r="L17" s="47">
        <f>+Faktaark!G26</f>
        <v>0</v>
      </c>
      <c r="M17" s="47">
        <f>+Faktaark!G27</f>
        <v>10</v>
      </c>
      <c r="N17" s="47">
        <f>+Faktaark!G28</f>
        <v>45</v>
      </c>
      <c r="O17" s="47">
        <f t="shared" si="2"/>
        <v>55</v>
      </c>
      <c r="P17" s="49">
        <f>+D17*O17</f>
        <v>0</v>
      </c>
    </row>
    <row r="18" spans="1:16" x14ac:dyDescent="0.2">
      <c r="A18" s="51" t="s">
        <v>29</v>
      </c>
      <c r="B18" s="44"/>
      <c r="C18" s="45"/>
      <c r="D18" s="46">
        <f t="shared" si="0"/>
        <v>0</v>
      </c>
      <c r="E18" s="47">
        <f>+Faktaark!B10</f>
        <v>180</v>
      </c>
      <c r="F18" s="47">
        <f>+Faktaark!C10</f>
        <v>300</v>
      </c>
      <c r="G18" s="47">
        <f t="shared" si="1"/>
        <v>0</v>
      </c>
      <c r="H18" s="45">
        <v>0</v>
      </c>
      <c r="I18" s="52"/>
      <c r="J18" s="41"/>
      <c r="K18" s="48">
        <v>0</v>
      </c>
      <c r="L18" s="47">
        <f>+Faktaark!G10</f>
        <v>15</v>
      </c>
      <c r="M18" s="47">
        <f>+Faktaark!G11</f>
        <v>10</v>
      </c>
      <c r="N18" s="47">
        <f>+Faktaark!G12</f>
        <v>45</v>
      </c>
      <c r="O18" s="47">
        <f t="shared" si="2"/>
        <v>70</v>
      </c>
      <c r="P18" s="49">
        <f t="shared" si="3"/>
        <v>0</v>
      </c>
    </row>
    <row r="19" spans="1:16" x14ac:dyDescent="0.2">
      <c r="A19" s="51" t="s">
        <v>28</v>
      </c>
      <c r="B19" s="44"/>
      <c r="C19" s="45"/>
      <c r="D19" s="46">
        <f t="shared" si="0"/>
        <v>0</v>
      </c>
      <c r="E19" s="47">
        <f>+Faktaark!B10</f>
        <v>180</v>
      </c>
      <c r="F19" s="47">
        <f>+Faktaark!C10</f>
        <v>300</v>
      </c>
      <c r="G19" s="47">
        <f t="shared" si="1"/>
        <v>0</v>
      </c>
      <c r="H19" s="45">
        <v>0</v>
      </c>
      <c r="I19" s="52"/>
      <c r="J19" s="41"/>
      <c r="K19" s="48">
        <v>0</v>
      </c>
      <c r="L19" s="47">
        <f>+Faktaark!G10</f>
        <v>15</v>
      </c>
      <c r="M19" s="47">
        <f>+Faktaark!G11</f>
        <v>10</v>
      </c>
      <c r="N19" s="47">
        <f>+Faktaark!G12</f>
        <v>45</v>
      </c>
      <c r="O19" s="47">
        <f t="shared" si="2"/>
        <v>70</v>
      </c>
      <c r="P19" s="49">
        <f t="shared" si="3"/>
        <v>0</v>
      </c>
    </row>
    <row r="20" spans="1:16" x14ac:dyDescent="0.2">
      <c r="A20" s="51" t="s">
        <v>27</v>
      </c>
      <c r="B20" s="44"/>
      <c r="C20" s="45"/>
      <c r="D20" s="46">
        <f t="shared" si="0"/>
        <v>0</v>
      </c>
      <c r="E20" s="47">
        <f>+Faktaark!B10</f>
        <v>180</v>
      </c>
      <c r="F20" s="47">
        <f>+Faktaark!C10</f>
        <v>300</v>
      </c>
      <c r="G20" s="47">
        <f t="shared" si="1"/>
        <v>0</v>
      </c>
      <c r="H20" s="45">
        <v>0</v>
      </c>
      <c r="I20" s="41"/>
      <c r="J20" s="41"/>
      <c r="K20" s="48">
        <v>0</v>
      </c>
      <c r="L20" s="47">
        <f>+Faktaark!G10</f>
        <v>15</v>
      </c>
      <c r="M20" s="47">
        <f>+Faktaark!G11</f>
        <v>10</v>
      </c>
      <c r="N20" s="47">
        <f>+Faktaark!G12</f>
        <v>45</v>
      </c>
      <c r="O20" s="47">
        <f t="shared" si="2"/>
        <v>70</v>
      </c>
      <c r="P20" s="49">
        <f t="shared" si="3"/>
        <v>0</v>
      </c>
    </row>
    <row r="21" spans="1:16" x14ac:dyDescent="0.2">
      <c r="A21" s="51" t="s">
        <v>26</v>
      </c>
      <c r="B21" s="44"/>
      <c r="C21" s="45"/>
      <c r="D21" s="46">
        <f t="shared" si="0"/>
        <v>0</v>
      </c>
      <c r="E21" s="47">
        <f>+Faktaark!B10</f>
        <v>180</v>
      </c>
      <c r="F21" s="47">
        <f>+Faktaark!C10</f>
        <v>300</v>
      </c>
      <c r="G21" s="47">
        <f t="shared" si="1"/>
        <v>0</v>
      </c>
      <c r="H21" s="45">
        <v>0</v>
      </c>
      <c r="I21" s="41"/>
      <c r="J21" s="41"/>
      <c r="K21" s="48">
        <v>0</v>
      </c>
      <c r="L21" s="47">
        <f>+Faktaark!G10</f>
        <v>15</v>
      </c>
      <c r="M21" s="47">
        <f>+Faktaark!G11</f>
        <v>10</v>
      </c>
      <c r="N21" s="47">
        <f>+Faktaark!G12</f>
        <v>45</v>
      </c>
      <c r="O21" s="47">
        <f t="shared" si="2"/>
        <v>70</v>
      </c>
      <c r="P21" s="49">
        <f>+D21*O21</f>
        <v>0</v>
      </c>
    </row>
    <row r="22" spans="1:16" x14ac:dyDescent="0.2">
      <c r="A22" s="51" t="s">
        <v>31</v>
      </c>
      <c r="B22" s="44"/>
      <c r="C22" s="45"/>
      <c r="D22" s="46">
        <f t="shared" si="0"/>
        <v>0</v>
      </c>
      <c r="E22" s="47">
        <f>+Faktaark!B10</f>
        <v>180</v>
      </c>
      <c r="F22" s="47">
        <f>+Faktaark!C10</f>
        <v>300</v>
      </c>
      <c r="G22" s="47">
        <f t="shared" si="1"/>
        <v>0</v>
      </c>
      <c r="H22" s="45">
        <v>0</v>
      </c>
      <c r="I22" s="41"/>
      <c r="J22" s="41"/>
      <c r="K22" s="48">
        <v>0</v>
      </c>
      <c r="L22" s="47">
        <f>+Faktaark!G10</f>
        <v>15</v>
      </c>
      <c r="M22" s="47">
        <f>+Faktaark!G11</f>
        <v>10</v>
      </c>
      <c r="N22" s="47">
        <f>+Faktaark!G12</f>
        <v>45</v>
      </c>
      <c r="O22" s="47">
        <f t="shared" si="2"/>
        <v>70</v>
      </c>
      <c r="P22" s="49">
        <f t="shared" si="3"/>
        <v>0</v>
      </c>
    </row>
    <row r="23" spans="1:16" x14ac:dyDescent="0.2">
      <c r="A23" s="51" t="s">
        <v>30</v>
      </c>
      <c r="B23" s="44"/>
      <c r="C23" s="45"/>
      <c r="D23" s="46">
        <f t="shared" si="0"/>
        <v>0</v>
      </c>
      <c r="E23" s="47">
        <f>+Faktaark!B10</f>
        <v>180</v>
      </c>
      <c r="F23" s="47">
        <f>+Faktaark!C10</f>
        <v>300</v>
      </c>
      <c r="G23" s="47">
        <f t="shared" si="1"/>
        <v>0</v>
      </c>
      <c r="H23" s="45">
        <v>0</v>
      </c>
      <c r="I23" s="41"/>
      <c r="J23" s="41"/>
      <c r="K23" s="48">
        <v>0</v>
      </c>
      <c r="L23" s="47">
        <f>+Faktaark!G10</f>
        <v>15</v>
      </c>
      <c r="M23" s="47">
        <f>+Faktaark!G11</f>
        <v>10</v>
      </c>
      <c r="N23" s="47">
        <f>+Faktaark!G12</f>
        <v>45</v>
      </c>
      <c r="O23" s="47">
        <f t="shared" si="2"/>
        <v>70</v>
      </c>
      <c r="P23" s="49">
        <f t="shared" si="3"/>
        <v>0</v>
      </c>
    </row>
    <row r="24" spans="1:16" ht="15" thickBot="1" x14ac:dyDescent="0.25">
      <c r="A24" s="53" t="s">
        <v>55</v>
      </c>
      <c r="B24" s="54"/>
      <c r="C24" s="55"/>
      <c r="D24" s="56">
        <f t="shared" si="0"/>
        <v>0</v>
      </c>
      <c r="E24" s="57">
        <f>+Faktaark!B10</f>
        <v>180</v>
      </c>
      <c r="F24" s="57">
        <f>+Faktaark!C10</f>
        <v>300</v>
      </c>
      <c r="G24" s="57">
        <f t="shared" si="1"/>
        <v>0</v>
      </c>
      <c r="H24" s="58">
        <v>0</v>
      </c>
      <c r="I24" s="58">
        <v>0</v>
      </c>
      <c r="J24" s="58"/>
      <c r="K24" s="58">
        <v>0</v>
      </c>
      <c r="L24" s="57">
        <f>+Faktaark!G14</f>
        <v>0</v>
      </c>
      <c r="M24" s="57">
        <f>+Faktaark!G15</f>
        <v>10</v>
      </c>
      <c r="N24" s="57">
        <f>+Faktaark!G16</f>
        <v>45</v>
      </c>
      <c r="O24" s="57">
        <f t="shared" si="2"/>
        <v>55</v>
      </c>
      <c r="P24" s="59">
        <f t="shared" si="3"/>
        <v>0</v>
      </c>
    </row>
    <row r="25" spans="1:16" ht="19.5" thickBot="1" x14ac:dyDescent="0.3">
      <c r="A25" s="60" t="s">
        <v>92</v>
      </c>
      <c r="B25" s="61">
        <f>SUM(B3:B24)</f>
        <v>0</v>
      </c>
      <c r="C25" s="61">
        <f>SUM(C3:C24)</f>
        <v>0</v>
      </c>
      <c r="D25" s="61">
        <f>SUM(D3:D24)</f>
        <v>0</v>
      </c>
      <c r="E25" s="62" t="s">
        <v>49</v>
      </c>
      <c r="F25" s="62" t="s">
        <v>49</v>
      </c>
      <c r="G25" s="63">
        <f>SUM(G3:G24)</f>
        <v>0</v>
      </c>
      <c r="H25" s="64">
        <f>SUM(H3:H24)</f>
        <v>0</v>
      </c>
      <c r="I25" s="62">
        <f>SUM(I3:I24)</f>
        <v>0</v>
      </c>
      <c r="J25" s="62">
        <f>SUM(J3:J24)</f>
        <v>0</v>
      </c>
      <c r="K25" s="62">
        <f>SUM(K3:K24)</f>
        <v>0</v>
      </c>
      <c r="L25" s="63" t="s">
        <v>49</v>
      </c>
      <c r="M25" s="63" t="s">
        <v>49</v>
      </c>
      <c r="N25" s="63" t="s">
        <v>49</v>
      </c>
      <c r="O25" s="63" t="s">
        <v>49</v>
      </c>
      <c r="P25" s="65">
        <f>SUM(P3:P24)</f>
        <v>0</v>
      </c>
    </row>
    <row r="26" spans="1:16" ht="19.5" thickBot="1" x14ac:dyDescent="0.3">
      <c r="A26" s="66"/>
      <c r="B26" s="66"/>
      <c r="C26" s="66"/>
      <c r="D26" s="66"/>
      <c r="E26" s="66"/>
      <c r="F26" s="66"/>
      <c r="G26" s="67"/>
      <c r="H26" s="66"/>
      <c r="I26" s="66"/>
      <c r="J26" s="66"/>
      <c r="K26" s="66"/>
      <c r="L26" s="67"/>
      <c r="M26" s="67"/>
      <c r="N26" s="67"/>
      <c r="O26" s="67"/>
      <c r="P26" s="67"/>
    </row>
    <row r="27" spans="1:16" ht="24" thickBot="1" x14ac:dyDescent="0.35">
      <c r="A27" s="68" t="s">
        <v>71</v>
      </c>
      <c r="B27" s="69"/>
      <c r="C27" s="69"/>
    </row>
    <row r="28" spans="1:16" ht="15.75" thickBot="1" x14ac:dyDescent="0.25">
      <c r="A28" s="70" t="s">
        <v>25</v>
      </c>
      <c r="B28" s="71"/>
      <c r="C28" s="71" t="s">
        <v>66</v>
      </c>
      <c r="D28" s="71" t="s">
        <v>67</v>
      </c>
      <c r="E28" s="71" t="s">
        <v>68</v>
      </c>
      <c r="F28" s="72"/>
      <c r="G28" s="73"/>
      <c r="I28" s="73"/>
      <c r="J28" s="73"/>
      <c r="K28" s="74"/>
      <c r="L28" s="73"/>
      <c r="M28" s="73"/>
      <c r="N28" s="73"/>
      <c r="O28" s="73"/>
      <c r="P28" s="73"/>
    </row>
    <row r="29" spans="1:16" ht="15" x14ac:dyDescent="0.2">
      <c r="A29" s="75"/>
      <c r="B29" s="76"/>
      <c r="C29" s="77"/>
      <c r="D29" s="77"/>
      <c r="E29" s="78"/>
      <c r="F29" s="79"/>
      <c r="G29" s="73"/>
      <c r="I29" s="73"/>
      <c r="J29" s="73"/>
      <c r="K29" s="74"/>
      <c r="L29" s="73"/>
      <c r="M29" s="73"/>
      <c r="N29" s="73"/>
      <c r="O29" s="73"/>
      <c r="P29" s="73"/>
    </row>
    <row r="30" spans="1:16" ht="15" x14ac:dyDescent="0.2">
      <c r="A30" s="80" t="s">
        <v>24</v>
      </c>
      <c r="B30" s="80" t="s">
        <v>20</v>
      </c>
      <c r="C30" s="81"/>
      <c r="D30" s="82"/>
      <c r="E30" s="83">
        <f>+G25</f>
        <v>0</v>
      </c>
      <c r="F30" s="84"/>
      <c r="G30" s="73"/>
      <c r="I30" s="73"/>
      <c r="J30" s="73"/>
      <c r="K30" s="73"/>
      <c r="L30" s="73"/>
      <c r="M30" s="73"/>
      <c r="N30" s="73"/>
      <c r="O30" s="73"/>
      <c r="P30" s="73"/>
    </row>
    <row r="31" spans="1:16" ht="15" x14ac:dyDescent="0.2">
      <c r="A31" s="80" t="s">
        <v>23</v>
      </c>
      <c r="B31" s="85" t="s">
        <v>95</v>
      </c>
      <c r="C31" s="82"/>
      <c r="D31" s="82"/>
      <c r="E31" s="86">
        <v>0</v>
      </c>
      <c r="F31" s="84"/>
      <c r="G31" s="23"/>
      <c r="I31" s="23"/>
      <c r="J31" s="23"/>
      <c r="K31" s="23"/>
      <c r="L31" s="23"/>
      <c r="M31" s="23"/>
      <c r="N31" s="23"/>
      <c r="O31" s="23"/>
      <c r="P31" s="23"/>
    </row>
    <row r="32" spans="1:16" ht="15" x14ac:dyDescent="0.2">
      <c r="A32" s="80" t="s">
        <v>72</v>
      </c>
      <c r="B32" s="85" t="s">
        <v>95</v>
      </c>
      <c r="C32" s="82"/>
      <c r="D32" s="82"/>
      <c r="E32" s="86">
        <v>0</v>
      </c>
      <c r="F32" s="84"/>
      <c r="G32" s="73"/>
      <c r="I32" s="73"/>
      <c r="J32" s="73"/>
      <c r="K32" s="73"/>
      <c r="L32" s="73"/>
      <c r="M32" s="73"/>
      <c r="N32" s="73"/>
      <c r="O32" s="73"/>
      <c r="P32" s="73"/>
    </row>
    <row r="33" spans="1:16" ht="15" x14ac:dyDescent="0.2">
      <c r="A33" s="80" t="s">
        <v>22</v>
      </c>
      <c r="B33" s="80"/>
      <c r="C33" s="82"/>
      <c r="D33" s="82"/>
      <c r="E33" s="87">
        <f>SUM(E30:E32)</f>
        <v>0</v>
      </c>
      <c r="F33" s="84"/>
      <c r="G33" s="73"/>
      <c r="I33" s="73"/>
      <c r="J33" s="73"/>
      <c r="K33" s="73"/>
      <c r="L33" s="73"/>
      <c r="M33" s="73"/>
      <c r="N33" s="73"/>
      <c r="O33" s="73"/>
      <c r="P33" s="73"/>
    </row>
    <row r="34" spans="1:16" ht="15" x14ac:dyDescent="0.2">
      <c r="A34" s="80"/>
      <c r="B34" s="80"/>
      <c r="C34" s="82"/>
      <c r="D34" s="82"/>
      <c r="E34" s="83"/>
      <c r="F34" s="84"/>
      <c r="G34" s="73"/>
      <c r="I34" s="73"/>
      <c r="J34" s="73"/>
      <c r="K34" s="73"/>
      <c r="L34" s="73"/>
      <c r="M34" s="73"/>
      <c r="N34" s="73"/>
      <c r="O34" s="73"/>
      <c r="P34" s="73"/>
    </row>
    <row r="35" spans="1:16" ht="15" x14ac:dyDescent="0.2">
      <c r="A35" s="80" t="s">
        <v>52</v>
      </c>
      <c r="B35" s="80" t="s">
        <v>20</v>
      </c>
      <c r="C35" s="82"/>
      <c r="D35" s="82"/>
      <c r="E35" s="83">
        <f>+H25</f>
        <v>0</v>
      </c>
      <c r="F35" s="84"/>
      <c r="G35" s="73"/>
      <c r="I35" s="73"/>
      <c r="J35" s="73"/>
      <c r="K35" s="73"/>
      <c r="L35" s="73"/>
      <c r="M35" s="73"/>
      <c r="N35" s="73"/>
      <c r="O35" s="73"/>
      <c r="P35" s="73"/>
    </row>
    <row r="36" spans="1:16" ht="15" x14ac:dyDescent="0.2">
      <c r="A36" s="80" t="s">
        <v>90</v>
      </c>
      <c r="B36" s="85" t="s">
        <v>96</v>
      </c>
      <c r="C36" s="88">
        <f>+I25</f>
        <v>0</v>
      </c>
      <c r="D36" s="86">
        <v>80</v>
      </c>
      <c r="E36" s="83">
        <f>+C36*D36</f>
        <v>0</v>
      </c>
      <c r="F36" s="84"/>
      <c r="G36" s="73"/>
      <c r="I36" s="73"/>
      <c r="J36" s="73"/>
      <c r="K36" s="73"/>
      <c r="L36" s="73"/>
      <c r="M36" s="73"/>
      <c r="N36" s="73"/>
      <c r="O36" s="73"/>
      <c r="P36" s="73"/>
    </row>
    <row r="37" spans="1:16" ht="15" x14ac:dyDescent="0.2">
      <c r="A37" s="80" t="s">
        <v>91</v>
      </c>
      <c r="B37" s="85" t="s">
        <v>96</v>
      </c>
      <c r="C37" s="88">
        <f>+J25</f>
        <v>0</v>
      </c>
      <c r="D37" s="86">
        <v>20</v>
      </c>
      <c r="E37" s="83">
        <f>+C37*D37</f>
        <v>0</v>
      </c>
      <c r="F37" s="84"/>
      <c r="G37" s="73"/>
      <c r="I37" s="73"/>
      <c r="J37" s="73"/>
      <c r="K37" s="73"/>
      <c r="L37" s="73"/>
      <c r="M37" s="73"/>
      <c r="N37" s="73"/>
      <c r="O37" s="73"/>
      <c r="P37" s="73"/>
    </row>
    <row r="38" spans="1:16" ht="15" x14ac:dyDescent="0.2">
      <c r="A38" s="80" t="s">
        <v>21</v>
      </c>
      <c r="B38" s="85" t="s">
        <v>96</v>
      </c>
      <c r="C38" s="88">
        <f>+K25</f>
        <v>0</v>
      </c>
      <c r="D38" s="86">
        <v>90</v>
      </c>
      <c r="E38" s="83">
        <f>+C38*D38</f>
        <v>0</v>
      </c>
      <c r="F38" s="84"/>
      <c r="G38" s="73"/>
      <c r="I38" s="73"/>
      <c r="J38" s="73"/>
      <c r="K38" s="73"/>
      <c r="L38" s="73"/>
      <c r="M38" s="73"/>
      <c r="N38" s="73"/>
      <c r="O38" s="73"/>
      <c r="P38" s="73"/>
    </row>
    <row r="39" spans="1:16" ht="30" x14ac:dyDescent="0.2">
      <c r="A39" s="89" t="s">
        <v>65</v>
      </c>
      <c r="B39" s="80" t="s">
        <v>20</v>
      </c>
      <c r="C39" s="82"/>
      <c r="D39" s="82"/>
      <c r="E39" s="83">
        <f>+P25</f>
        <v>0</v>
      </c>
      <c r="F39" s="90"/>
      <c r="I39" s="23"/>
      <c r="J39" s="23"/>
      <c r="K39" s="23"/>
      <c r="L39" s="23"/>
      <c r="M39" s="23"/>
      <c r="N39" s="23"/>
      <c r="O39" s="23"/>
      <c r="P39" s="23"/>
    </row>
    <row r="40" spans="1:16" ht="15" x14ac:dyDescent="0.2">
      <c r="A40" s="80" t="s">
        <v>48</v>
      </c>
      <c r="B40" s="85" t="s">
        <v>95</v>
      </c>
      <c r="C40" s="82"/>
      <c r="D40" s="82"/>
      <c r="E40" s="86">
        <v>0</v>
      </c>
      <c r="F40" s="84"/>
      <c r="G40" s="23"/>
      <c r="I40" s="23"/>
      <c r="J40" s="23"/>
      <c r="K40" s="23"/>
      <c r="L40" s="23"/>
      <c r="M40" s="23"/>
      <c r="N40" s="23"/>
      <c r="O40" s="23"/>
      <c r="P40" s="23"/>
    </row>
    <row r="41" spans="1:16" ht="15" x14ac:dyDescent="0.2">
      <c r="A41" s="80" t="s">
        <v>19</v>
      </c>
      <c r="B41" s="85" t="s">
        <v>95</v>
      </c>
      <c r="C41" s="82"/>
      <c r="D41" s="82"/>
      <c r="E41" s="86">
        <v>0</v>
      </c>
      <c r="F41" s="84"/>
      <c r="G41" s="23"/>
      <c r="I41" s="23"/>
      <c r="J41" s="23"/>
      <c r="K41" s="23"/>
      <c r="L41" s="23"/>
      <c r="M41" s="23"/>
      <c r="N41" s="23"/>
      <c r="O41" s="23"/>
      <c r="P41" s="23"/>
    </row>
    <row r="42" spans="1:16" ht="15" x14ac:dyDescent="0.2">
      <c r="A42" s="80" t="s">
        <v>18</v>
      </c>
      <c r="B42" s="85" t="s">
        <v>95</v>
      </c>
      <c r="C42" s="82"/>
      <c r="D42" s="82"/>
      <c r="E42" s="86">
        <v>0</v>
      </c>
      <c r="F42" s="84"/>
      <c r="G42" s="23"/>
      <c r="I42" s="23"/>
      <c r="J42" s="23"/>
      <c r="K42" s="23"/>
      <c r="L42" s="23"/>
      <c r="M42" s="23"/>
      <c r="N42" s="23"/>
      <c r="O42" s="23"/>
      <c r="P42" s="23"/>
    </row>
    <row r="43" spans="1:16" ht="15" x14ac:dyDescent="0.2">
      <c r="A43" s="80" t="s">
        <v>17</v>
      </c>
      <c r="B43" s="85" t="s">
        <v>95</v>
      </c>
      <c r="C43" s="82"/>
      <c r="D43" s="82"/>
      <c r="E43" s="86">
        <v>0</v>
      </c>
      <c r="F43" s="84"/>
      <c r="G43" s="91"/>
      <c r="I43" s="91"/>
      <c r="J43" s="91"/>
      <c r="K43" s="91"/>
      <c r="L43" s="91"/>
      <c r="M43" s="91"/>
      <c r="N43" s="91"/>
      <c r="O43" s="91"/>
      <c r="P43" s="91"/>
    </row>
    <row r="44" spans="1:16" ht="15" x14ac:dyDescent="0.2">
      <c r="A44" s="80" t="s">
        <v>16</v>
      </c>
      <c r="B44" s="85" t="s">
        <v>95</v>
      </c>
      <c r="C44" s="82"/>
      <c r="D44" s="82"/>
      <c r="E44" s="86">
        <v>0</v>
      </c>
      <c r="F44" s="84"/>
      <c r="G44" s="23"/>
      <c r="I44" s="23"/>
      <c r="J44" s="23"/>
      <c r="K44" s="23"/>
      <c r="L44" s="23"/>
      <c r="M44" s="23"/>
      <c r="N44" s="23"/>
      <c r="O44" s="23"/>
      <c r="P44" s="23"/>
    </row>
    <row r="45" spans="1:16" ht="15" x14ac:dyDescent="0.2">
      <c r="A45" s="80" t="s">
        <v>15</v>
      </c>
      <c r="B45" s="85" t="s">
        <v>95</v>
      </c>
      <c r="C45" s="82"/>
      <c r="D45" s="82"/>
      <c r="E45" s="86">
        <v>0</v>
      </c>
      <c r="F45" s="84"/>
      <c r="G45" s="22"/>
      <c r="I45" s="22"/>
      <c r="J45" s="22"/>
      <c r="K45" s="22"/>
      <c r="L45" s="22"/>
      <c r="M45" s="22"/>
      <c r="N45" s="22"/>
      <c r="O45" s="22"/>
      <c r="P45" s="22"/>
    </row>
    <row r="46" spans="1:16" ht="15" x14ac:dyDescent="0.2">
      <c r="A46" s="80" t="s">
        <v>14</v>
      </c>
      <c r="B46" s="85" t="s">
        <v>95</v>
      </c>
      <c r="C46" s="82"/>
      <c r="D46" s="82"/>
      <c r="E46" s="86">
        <v>0</v>
      </c>
      <c r="F46" s="84"/>
      <c r="G46" s="73"/>
      <c r="I46" s="73"/>
      <c r="J46" s="73"/>
      <c r="K46" s="73"/>
      <c r="L46" s="73"/>
      <c r="M46" s="73"/>
      <c r="N46" s="73"/>
      <c r="O46" s="73"/>
      <c r="P46" s="73"/>
    </row>
    <row r="47" spans="1:16" ht="15" x14ac:dyDescent="0.2">
      <c r="A47" s="80"/>
      <c r="B47" s="80"/>
      <c r="C47" s="82"/>
      <c r="D47" s="82"/>
      <c r="E47" s="83"/>
      <c r="F47" s="84"/>
      <c r="G47" s="73"/>
      <c r="I47" s="73"/>
      <c r="J47" s="73"/>
      <c r="K47" s="73"/>
      <c r="L47" s="73"/>
      <c r="M47" s="73"/>
      <c r="N47" s="73"/>
      <c r="O47" s="73"/>
      <c r="P47" s="73"/>
    </row>
    <row r="48" spans="1:16" ht="15" x14ac:dyDescent="0.2">
      <c r="A48" s="80" t="s">
        <v>13</v>
      </c>
      <c r="B48" s="80"/>
      <c r="C48" s="82"/>
      <c r="D48" s="82"/>
      <c r="E48" s="87">
        <f>SUM(E35:E47)</f>
        <v>0</v>
      </c>
      <c r="F48" s="84"/>
      <c r="G48" s="92"/>
      <c r="I48" s="73"/>
      <c r="J48" s="73"/>
      <c r="K48" s="73"/>
      <c r="L48" s="92"/>
      <c r="M48" s="92"/>
      <c r="N48" s="92"/>
      <c r="O48" s="92"/>
      <c r="P48" s="92"/>
    </row>
    <row r="49" spans="1:16" ht="15" x14ac:dyDescent="0.2">
      <c r="A49" s="80"/>
      <c r="B49" s="80"/>
      <c r="C49" s="82"/>
      <c r="D49" s="82"/>
      <c r="E49" s="78"/>
      <c r="F49" s="84"/>
      <c r="G49" s="73"/>
      <c r="I49" s="73"/>
      <c r="J49" s="73"/>
      <c r="K49" s="73"/>
      <c r="L49" s="73"/>
      <c r="M49" s="73"/>
      <c r="N49" s="73"/>
      <c r="O49" s="73"/>
      <c r="P49" s="73"/>
    </row>
    <row r="50" spans="1:16" ht="15" x14ac:dyDescent="0.2">
      <c r="A50" s="80" t="s">
        <v>12</v>
      </c>
      <c r="B50" s="80"/>
      <c r="C50" s="82"/>
      <c r="D50" s="82"/>
      <c r="E50" s="83">
        <f>+E33-E48</f>
        <v>0</v>
      </c>
      <c r="F50" s="84"/>
      <c r="G50" s="92"/>
      <c r="I50" s="73"/>
      <c r="J50" s="73"/>
      <c r="K50" s="73"/>
      <c r="L50" s="92"/>
      <c r="M50" s="92"/>
      <c r="N50" s="92"/>
      <c r="O50" s="92"/>
      <c r="P50" s="92"/>
    </row>
    <row r="51" spans="1:16" ht="15" x14ac:dyDescent="0.2">
      <c r="A51" s="93"/>
      <c r="B51" s="93"/>
      <c r="C51" s="93"/>
      <c r="D51" s="93"/>
      <c r="E51" s="94"/>
      <c r="F51" s="94"/>
      <c r="G51" s="73"/>
      <c r="H51" s="73"/>
      <c r="I51" s="73"/>
      <c r="J51" s="73"/>
      <c r="K51" s="73"/>
      <c r="L51" s="73"/>
      <c r="M51" s="73"/>
      <c r="N51" s="73"/>
      <c r="O51" s="73"/>
      <c r="P51" s="73"/>
    </row>
    <row r="52" spans="1:16" ht="15" x14ac:dyDescent="0.2">
      <c r="A52" s="93"/>
      <c r="B52" s="93"/>
      <c r="C52" s="93"/>
      <c r="D52" s="93"/>
      <c r="E52" s="94"/>
      <c r="F52" s="94"/>
      <c r="G52" s="73"/>
      <c r="H52" s="73"/>
      <c r="I52" s="73"/>
      <c r="J52" s="73"/>
      <c r="K52" s="73"/>
      <c r="L52" s="73"/>
      <c r="M52" s="73"/>
      <c r="N52" s="73"/>
      <c r="O52" s="73"/>
      <c r="P52" s="73"/>
    </row>
    <row r="53" spans="1:16" ht="15" x14ac:dyDescent="0.2">
      <c r="A53" s="93"/>
      <c r="B53" s="93"/>
      <c r="C53" s="93"/>
      <c r="D53" s="93"/>
      <c r="E53" s="94"/>
      <c r="F53" s="94"/>
      <c r="G53" s="73"/>
      <c r="H53" s="73"/>
      <c r="I53" s="73"/>
      <c r="J53" s="73"/>
      <c r="K53" s="73"/>
      <c r="L53" s="73"/>
      <c r="M53" s="73"/>
      <c r="N53" s="73"/>
      <c r="O53" s="73"/>
      <c r="P53" s="73"/>
    </row>
    <row r="54" spans="1:16" ht="15" x14ac:dyDescent="0.2">
      <c r="A54" s="84"/>
      <c r="B54" s="84"/>
      <c r="C54" s="84"/>
      <c r="D54" s="84"/>
      <c r="E54" s="94"/>
      <c r="F54" s="94"/>
      <c r="G54" s="73"/>
      <c r="H54" s="73"/>
      <c r="I54" s="73"/>
      <c r="J54" s="73"/>
      <c r="K54" s="73"/>
      <c r="L54" s="73"/>
      <c r="M54" s="73"/>
      <c r="N54" s="73"/>
      <c r="O54" s="73"/>
      <c r="P54" s="73"/>
    </row>
    <row r="55" spans="1:16" x14ac:dyDescent="0.2"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</row>
    <row r="56" spans="1:16" x14ac:dyDescent="0.2"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</row>
  </sheetData>
  <sheetProtection selectLockedCells="1" selectUnlockedCells="1"/>
  <pageMargins left="0.75" right="0.75" top="1" bottom="1" header="0.51180555555555551" footer="0.51180555555555551"/>
  <pageSetup paperSize="9" scale="51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6"/>
  <sheetViews>
    <sheetView zoomScale="90" zoomScaleNormal="90" workbookViewId="0">
      <selection activeCell="A2" sqref="A2"/>
    </sheetView>
  </sheetViews>
  <sheetFormatPr defaultColWidth="9.14453125" defaultRowHeight="14.25" x14ac:dyDescent="0.2"/>
  <cols>
    <col min="1" max="1" width="26.76953125" style="30" bestFit="1" customWidth="1"/>
    <col min="2" max="2" width="15.46875" style="30" bestFit="1" customWidth="1"/>
    <col min="3" max="3" width="6.3203125" style="30" bestFit="1" customWidth="1"/>
    <col min="4" max="4" width="6.05078125" style="30" bestFit="1" customWidth="1"/>
    <col min="5" max="7" width="9.14453125" style="30" bestFit="1" customWidth="1"/>
    <col min="8" max="8" width="13.85546875" style="30" bestFit="1" customWidth="1"/>
    <col min="9" max="9" width="4.4375" style="30" bestFit="1" customWidth="1"/>
    <col min="10" max="11" width="4.3046875" style="30" bestFit="1" customWidth="1"/>
    <col min="12" max="14" width="3.62890625" style="30" bestFit="1" customWidth="1"/>
    <col min="15" max="15" width="7.53125" style="30" bestFit="1" customWidth="1"/>
    <col min="16" max="16" width="9.14453125" style="30" bestFit="1" customWidth="1"/>
    <col min="17" max="16384" width="9.14453125" style="30"/>
  </cols>
  <sheetData>
    <row r="1" spans="1:16" ht="33.75" thickBot="1" x14ac:dyDescent="0.5">
      <c r="A1" s="24" t="s">
        <v>71</v>
      </c>
      <c r="B1" s="25"/>
      <c r="C1" s="25"/>
      <c r="D1" s="25"/>
      <c r="E1" s="26"/>
      <c r="F1" s="27"/>
      <c r="G1" s="27"/>
      <c r="H1" s="28"/>
      <c r="I1" s="27"/>
      <c r="J1" s="27"/>
      <c r="K1" s="27"/>
      <c r="L1" s="27"/>
      <c r="M1" s="27"/>
      <c r="N1" s="27"/>
      <c r="O1" s="27"/>
      <c r="P1" s="29"/>
    </row>
    <row r="2" spans="1:16" ht="147" thickBot="1" x14ac:dyDescent="0.25">
      <c r="A2" s="31" t="s">
        <v>46</v>
      </c>
      <c r="B2" s="32" t="s">
        <v>53</v>
      </c>
      <c r="C2" s="32" t="s">
        <v>54</v>
      </c>
      <c r="D2" s="33" t="s">
        <v>57</v>
      </c>
      <c r="E2" s="33" t="s">
        <v>69</v>
      </c>
      <c r="F2" s="33" t="s">
        <v>70</v>
      </c>
      <c r="G2" s="33" t="s">
        <v>35</v>
      </c>
      <c r="H2" s="34" t="s">
        <v>58</v>
      </c>
      <c r="I2" s="34" t="s">
        <v>88</v>
      </c>
      <c r="J2" s="34" t="s">
        <v>89</v>
      </c>
      <c r="K2" s="34" t="s">
        <v>59</v>
      </c>
      <c r="L2" s="33" t="s">
        <v>61</v>
      </c>
      <c r="M2" s="33" t="s">
        <v>60</v>
      </c>
      <c r="N2" s="33" t="s">
        <v>62</v>
      </c>
      <c r="O2" s="33" t="s">
        <v>63</v>
      </c>
      <c r="P2" s="35" t="s">
        <v>64</v>
      </c>
    </row>
    <row r="3" spans="1:16" x14ac:dyDescent="0.2">
      <c r="A3" s="36" t="s">
        <v>3</v>
      </c>
      <c r="B3" s="37"/>
      <c r="C3" s="38"/>
      <c r="D3" s="39">
        <f>+B3+C3</f>
        <v>0</v>
      </c>
      <c r="E3" s="40">
        <f>+Faktaark!B6</f>
        <v>205</v>
      </c>
      <c r="F3" s="40">
        <f>+Faktaark!C6</f>
        <v>350</v>
      </c>
      <c r="G3" s="40">
        <f>+(B3*E3)+(C3*F3)</f>
        <v>0</v>
      </c>
      <c r="H3" s="38"/>
      <c r="I3" s="41"/>
      <c r="J3" s="41"/>
      <c r="K3" s="41">
        <v>0</v>
      </c>
      <c r="L3" s="40">
        <f>+Faktaark!E6</f>
        <v>15</v>
      </c>
      <c r="M3" s="40">
        <f>+Faktaark!E7</f>
        <v>10</v>
      </c>
      <c r="N3" s="40">
        <f>+Faktaark!E8</f>
        <v>14</v>
      </c>
      <c r="O3" s="40">
        <f>+L3+M3+N3</f>
        <v>39</v>
      </c>
      <c r="P3" s="42">
        <f>+D3*O3</f>
        <v>0</v>
      </c>
    </row>
    <row r="4" spans="1:16" x14ac:dyDescent="0.2">
      <c r="A4" s="43" t="s">
        <v>34</v>
      </c>
      <c r="B4" s="44"/>
      <c r="C4" s="45"/>
      <c r="D4" s="46">
        <f t="shared" ref="D4:D24" si="0">+B4+C4</f>
        <v>0</v>
      </c>
      <c r="E4" s="47">
        <f>+Faktaark!B10</f>
        <v>180</v>
      </c>
      <c r="F4" s="47">
        <f>+Faktaark!C10</f>
        <v>300</v>
      </c>
      <c r="G4" s="47">
        <f t="shared" ref="G4:G24" si="1">+(B4*E4)+(C4*F4)</f>
        <v>0</v>
      </c>
      <c r="H4" s="45"/>
      <c r="I4" s="41"/>
      <c r="J4" s="41"/>
      <c r="K4" s="48">
        <v>0</v>
      </c>
      <c r="L4" s="47">
        <f>+Faktaark!E10</f>
        <v>15</v>
      </c>
      <c r="M4" s="47">
        <f>+Faktaark!E11</f>
        <v>10</v>
      </c>
      <c r="N4" s="47">
        <f>+Faktaark!E12</f>
        <v>14</v>
      </c>
      <c r="O4" s="47">
        <f t="shared" ref="O4:O24" si="2">+L4+M4+N4</f>
        <v>39</v>
      </c>
      <c r="P4" s="49">
        <f t="shared" ref="P4:P24" si="3">+D4*O4</f>
        <v>0</v>
      </c>
    </row>
    <row r="5" spans="1:16" x14ac:dyDescent="0.2">
      <c r="A5" s="50" t="s">
        <v>36</v>
      </c>
      <c r="B5" s="44"/>
      <c r="C5" s="45"/>
      <c r="D5" s="46">
        <f t="shared" si="0"/>
        <v>0</v>
      </c>
      <c r="E5" s="47">
        <f>+Faktaark!B10</f>
        <v>180</v>
      </c>
      <c r="F5" s="47">
        <f>+Faktaark!C10</f>
        <v>300</v>
      </c>
      <c r="G5" s="47">
        <f t="shared" si="1"/>
        <v>0</v>
      </c>
      <c r="H5" s="45"/>
      <c r="I5" s="41"/>
      <c r="J5" s="41"/>
      <c r="K5" s="48">
        <v>0</v>
      </c>
      <c r="L5" s="47">
        <f>+Faktaark!E10</f>
        <v>15</v>
      </c>
      <c r="M5" s="47">
        <f>+Faktaark!E11</f>
        <v>10</v>
      </c>
      <c r="N5" s="47">
        <f>+Faktaark!E12</f>
        <v>14</v>
      </c>
      <c r="O5" s="47">
        <f t="shared" si="2"/>
        <v>39</v>
      </c>
      <c r="P5" s="49">
        <f t="shared" si="3"/>
        <v>0</v>
      </c>
    </row>
    <row r="6" spans="1:16" x14ac:dyDescent="0.2">
      <c r="A6" s="50" t="s">
        <v>43</v>
      </c>
      <c r="B6" s="44"/>
      <c r="C6" s="45"/>
      <c r="D6" s="46">
        <f t="shared" si="0"/>
        <v>0</v>
      </c>
      <c r="E6" s="47">
        <f>+Faktaark!B10</f>
        <v>180</v>
      </c>
      <c r="F6" s="47">
        <f>+Faktaark!C10</f>
        <v>300</v>
      </c>
      <c r="G6" s="47">
        <f t="shared" si="1"/>
        <v>0</v>
      </c>
      <c r="H6" s="45"/>
      <c r="I6" s="41"/>
      <c r="J6" s="41"/>
      <c r="K6" s="48">
        <v>0</v>
      </c>
      <c r="L6" s="47">
        <f>+Faktaark!E10</f>
        <v>15</v>
      </c>
      <c r="M6" s="47">
        <f>+Faktaark!E11</f>
        <v>10</v>
      </c>
      <c r="N6" s="47">
        <f>+Faktaark!E12</f>
        <v>14</v>
      </c>
      <c r="O6" s="47">
        <f t="shared" si="2"/>
        <v>39</v>
      </c>
      <c r="P6" s="49">
        <f t="shared" si="3"/>
        <v>0</v>
      </c>
    </row>
    <row r="7" spans="1:16" x14ac:dyDescent="0.2">
      <c r="A7" s="51" t="s">
        <v>33</v>
      </c>
      <c r="B7" s="44"/>
      <c r="C7" s="45"/>
      <c r="D7" s="46">
        <f t="shared" si="0"/>
        <v>0</v>
      </c>
      <c r="E7" s="47">
        <f>+Faktaark!B10</f>
        <v>180</v>
      </c>
      <c r="F7" s="47">
        <f>+Faktaark!C10</f>
        <v>300</v>
      </c>
      <c r="G7" s="47">
        <f t="shared" si="1"/>
        <v>0</v>
      </c>
      <c r="H7" s="45"/>
      <c r="I7" s="41"/>
      <c r="J7" s="41"/>
      <c r="K7" s="48">
        <v>0</v>
      </c>
      <c r="L7" s="47">
        <f>+Faktaark!E10</f>
        <v>15</v>
      </c>
      <c r="M7" s="47">
        <f>+Faktaark!E11</f>
        <v>10</v>
      </c>
      <c r="N7" s="47">
        <f>+Faktaark!E12</f>
        <v>14</v>
      </c>
      <c r="O7" s="47">
        <f t="shared" si="2"/>
        <v>39</v>
      </c>
      <c r="P7" s="49">
        <f t="shared" si="3"/>
        <v>0</v>
      </c>
    </row>
    <row r="8" spans="1:16" x14ac:dyDescent="0.2">
      <c r="A8" s="51" t="s">
        <v>32</v>
      </c>
      <c r="B8" s="44"/>
      <c r="C8" s="45"/>
      <c r="D8" s="46">
        <f t="shared" si="0"/>
        <v>0</v>
      </c>
      <c r="E8" s="47">
        <f>+Faktaark!B10</f>
        <v>180</v>
      </c>
      <c r="F8" s="47">
        <f>+Faktaark!C10</f>
        <v>300</v>
      </c>
      <c r="G8" s="47">
        <f t="shared" si="1"/>
        <v>0</v>
      </c>
      <c r="H8" s="45"/>
      <c r="I8" s="41"/>
      <c r="J8" s="41"/>
      <c r="K8" s="48">
        <v>0</v>
      </c>
      <c r="L8" s="47">
        <f>+Faktaark!E10</f>
        <v>15</v>
      </c>
      <c r="M8" s="47">
        <f>+Faktaark!E11</f>
        <v>10</v>
      </c>
      <c r="N8" s="47">
        <f>+Faktaark!E12</f>
        <v>14</v>
      </c>
      <c r="O8" s="47">
        <f t="shared" si="2"/>
        <v>39</v>
      </c>
      <c r="P8" s="49">
        <f t="shared" si="3"/>
        <v>0</v>
      </c>
    </row>
    <row r="9" spans="1:16" x14ac:dyDescent="0.2">
      <c r="A9" s="50" t="s">
        <v>4</v>
      </c>
      <c r="B9" s="44"/>
      <c r="C9" s="45"/>
      <c r="D9" s="46">
        <f t="shared" si="0"/>
        <v>0</v>
      </c>
      <c r="E9" s="47">
        <f>+Faktaark!B18</f>
        <v>155</v>
      </c>
      <c r="F9" s="47">
        <f>+Faktaark!C18</f>
        <v>250</v>
      </c>
      <c r="G9" s="47">
        <f t="shared" si="1"/>
        <v>0</v>
      </c>
      <c r="H9" s="45"/>
      <c r="I9" s="41"/>
      <c r="J9" s="41"/>
      <c r="K9" s="48">
        <v>0</v>
      </c>
      <c r="L9" s="47">
        <f>+Faktaark!E18</f>
        <v>15</v>
      </c>
      <c r="M9" s="47">
        <f>+Faktaark!E19</f>
        <v>10</v>
      </c>
      <c r="N9" s="47">
        <f>+Faktaark!E20</f>
        <v>14</v>
      </c>
      <c r="O9" s="47">
        <f t="shared" si="2"/>
        <v>39</v>
      </c>
      <c r="P9" s="49">
        <f t="shared" si="3"/>
        <v>0</v>
      </c>
    </row>
    <row r="10" spans="1:16" x14ac:dyDescent="0.2">
      <c r="A10" s="50" t="s">
        <v>44</v>
      </c>
      <c r="B10" s="44"/>
      <c r="C10" s="45"/>
      <c r="D10" s="46">
        <f t="shared" si="0"/>
        <v>0</v>
      </c>
      <c r="E10" s="47">
        <f>+Faktaark!B18</f>
        <v>155</v>
      </c>
      <c r="F10" s="47">
        <f>+Faktaark!C18</f>
        <v>250</v>
      </c>
      <c r="G10" s="47">
        <f t="shared" si="1"/>
        <v>0</v>
      </c>
      <c r="H10" s="45"/>
      <c r="I10" s="41"/>
      <c r="J10" s="41"/>
      <c r="K10" s="48">
        <v>0</v>
      </c>
      <c r="L10" s="47">
        <f>+Faktaark!E18</f>
        <v>15</v>
      </c>
      <c r="M10" s="47">
        <f>+Faktaark!E19</f>
        <v>10</v>
      </c>
      <c r="N10" s="47">
        <f>+Faktaark!E20</f>
        <v>14</v>
      </c>
      <c r="O10" s="47">
        <f t="shared" si="2"/>
        <v>39</v>
      </c>
      <c r="P10" s="49">
        <f t="shared" si="3"/>
        <v>0</v>
      </c>
    </row>
    <row r="11" spans="1:16" x14ac:dyDescent="0.2">
      <c r="A11" s="50" t="s">
        <v>37</v>
      </c>
      <c r="B11" s="44"/>
      <c r="C11" s="45"/>
      <c r="D11" s="46">
        <f t="shared" si="0"/>
        <v>0</v>
      </c>
      <c r="E11" s="47">
        <f>+Faktaark!B22</f>
        <v>100</v>
      </c>
      <c r="F11" s="47">
        <f>+Faktaark!C22</f>
        <v>150</v>
      </c>
      <c r="G11" s="47">
        <f t="shared" si="1"/>
        <v>0</v>
      </c>
      <c r="H11" s="45">
        <v>0</v>
      </c>
      <c r="I11" s="41"/>
      <c r="J11" s="41">
        <v>0</v>
      </c>
      <c r="K11" s="48"/>
      <c r="L11" s="47">
        <f>+Faktaark!E22</f>
        <v>5</v>
      </c>
      <c r="M11" s="47">
        <f>+Faktaark!E23</f>
        <v>10</v>
      </c>
      <c r="N11" s="47">
        <f>+Faktaark!E24</f>
        <v>14</v>
      </c>
      <c r="O11" s="47">
        <f t="shared" si="2"/>
        <v>29</v>
      </c>
      <c r="P11" s="49">
        <f t="shared" si="3"/>
        <v>0</v>
      </c>
    </row>
    <row r="12" spans="1:16" x14ac:dyDescent="0.2">
      <c r="A12" s="50" t="s">
        <v>38</v>
      </c>
      <c r="B12" s="44"/>
      <c r="C12" s="45"/>
      <c r="D12" s="46">
        <f t="shared" si="0"/>
        <v>0</v>
      </c>
      <c r="E12" s="47">
        <f>+Faktaark!B22</f>
        <v>100</v>
      </c>
      <c r="F12" s="47">
        <f>+Faktaark!C22</f>
        <v>150</v>
      </c>
      <c r="G12" s="47">
        <f t="shared" si="1"/>
        <v>0</v>
      </c>
      <c r="H12" s="45">
        <v>0</v>
      </c>
      <c r="I12" s="41"/>
      <c r="J12" s="41">
        <v>0</v>
      </c>
      <c r="K12" s="48"/>
      <c r="L12" s="47">
        <f>+Faktaark!E22</f>
        <v>5</v>
      </c>
      <c r="M12" s="47">
        <f>+Faktaark!E23</f>
        <v>10</v>
      </c>
      <c r="N12" s="47">
        <f>+Faktaark!E24</f>
        <v>14</v>
      </c>
      <c r="O12" s="47">
        <f t="shared" si="2"/>
        <v>29</v>
      </c>
      <c r="P12" s="49">
        <f t="shared" si="3"/>
        <v>0</v>
      </c>
    </row>
    <row r="13" spans="1:16" x14ac:dyDescent="0.2">
      <c r="A13" s="50" t="s">
        <v>39</v>
      </c>
      <c r="B13" s="44"/>
      <c r="C13" s="45"/>
      <c r="D13" s="46">
        <f t="shared" si="0"/>
        <v>0</v>
      </c>
      <c r="E13" s="47">
        <f>+Faktaark!B22</f>
        <v>100</v>
      </c>
      <c r="F13" s="47">
        <f>+Faktaark!C22</f>
        <v>150</v>
      </c>
      <c r="G13" s="47">
        <f t="shared" si="1"/>
        <v>0</v>
      </c>
      <c r="H13" s="45">
        <v>0</v>
      </c>
      <c r="I13" s="41"/>
      <c r="J13" s="41">
        <v>0</v>
      </c>
      <c r="K13" s="48"/>
      <c r="L13" s="47">
        <f>+Faktaark!E22</f>
        <v>5</v>
      </c>
      <c r="M13" s="47">
        <f>+Faktaark!E23</f>
        <v>10</v>
      </c>
      <c r="N13" s="47">
        <f>+Faktaark!E24</f>
        <v>14</v>
      </c>
      <c r="O13" s="47">
        <f t="shared" si="2"/>
        <v>29</v>
      </c>
      <c r="P13" s="49">
        <f t="shared" si="3"/>
        <v>0</v>
      </c>
    </row>
    <row r="14" spans="1:16" x14ac:dyDescent="0.2">
      <c r="A14" s="50" t="s">
        <v>40</v>
      </c>
      <c r="B14" s="44"/>
      <c r="C14" s="45"/>
      <c r="D14" s="46">
        <f t="shared" si="0"/>
        <v>0</v>
      </c>
      <c r="E14" s="47">
        <f>+Faktaark!B22</f>
        <v>100</v>
      </c>
      <c r="F14" s="47">
        <f>+Faktaark!C22</f>
        <v>150</v>
      </c>
      <c r="G14" s="47">
        <f t="shared" si="1"/>
        <v>0</v>
      </c>
      <c r="H14" s="45">
        <v>0</v>
      </c>
      <c r="I14" s="41"/>
      <c r="J14" s="41">
        <v>0</v>
      </c>
      <c r="K14" s="48"/>
      <c r="L14" s="47">
        <f>+Faktaark!E22</f>
        <v>5</v>
      </c>
      <c r="M14" s="47">
        <f>+Faktaark!E23</f>
        <v>10</v>
      </c>
      <c r="N14" s="47">
        <f>+Faktaark!E24</f>
        <v>14</v>
      </c>
      <c r="O14" s="47">
        <f t="shared" si="2"/>
        <v>29</v>
      </c>
      <c r="P14" s="49">
        <f t="shared" si="3"/>
        <v>0</v>
      </c>
    </row>
    <row r="15" spans="1:16" x14ac:dyDescent="0.2">
      <c r="A15" s="50" t="s">
        <v>41</v>
      </c>
      <c r="B15" s="44"/>
      <c r="C15" s="45"/>
      <c r="D15" s="46">
        <f t="shared" si="0"/>
        <v>0</v>
      </c>
      <c r="E15" s="47">
        <f>+Faktaark!B22</f>
        <v>100</v>
      </c>
      <c r="F15" s="47">
        <f>+Faktaark!C22</f>
        <v>150</v>
      </c>
      <c r="G15" s="47">
        <f t="shared" si="1"/>
        <v>0</v>
      </c>
      <c r="H15" s="45">
        <v>0</v>
      </c>
      <c r="I15" s="41"/>
      <c r="J15" s="41">
        <v>0</v>
      </c>
      <c r="K15" s="48"/>
      <c r="L15" s="47">
        <f>+Faktaark!E22</f>
        <v>5</v>
      </c>
      <c r="M15" s="47">
        <f>+Faktaark!E23</f>
        <v>10</v>
      </c>
      <c r="N15" s="47">
        <f>+Faktaark!E24</f>
        <v>14</v>
      </c>
      <c r="O15" s="47">
        <f t="shared" si="2"/>
        <v>29</v>
      </c>
      <c r="P15" s="49">
        <f t="shared" si="3"/>
        <v>0</v>
      </c>
    </row>
    <row r="16" spans="1:16" x14ac:dyDescent="0.2">
      <c r="A16" s="50" t="s">
        <v>42</v>
      </c>
      <c r="B16" s="44"/>
      <c r="C16" s="45"/>
      <c r="D16" s="46">
        <f t="shared" si="0"/>
        <v>0</v>
      </c>
      <c r="E16" s="47">
        <f>+Faktaark!B22</f>
        <v>100</v>
      </c>
      <c r="F16" s="47">
        <f>+Faktaark!C22</f>
        <v>150</v>
      </c>
      <c r="G16" s="47">
        <f t="shared" si="1"/>
        <v>0</v>
      </c>
      <c r="H16" s="45">
        <v>0</v>
      </c>
      <c r="I16" s="41"/>
      <c r="J16" s="41">
        <v>0</v>
      </c>
      <c r="K16" s="48"/>
      <c r="L16" s="47">
        <f>+Faktaark!E22</f>
        <v>5</v>
      </c>
      <c r="M16" s="47">
        <f>+Faktaark!E23</f>
        <v>10</v>
      </c>
      <c r="N16" s="47">
        <f>+Faktaark!E24</f>
        <v>14</v>
      </c>
      <c r="O16" s="47">
        <f t="shared" si="2"/>
        <v>29</v>
      </c>
      <c r="P16" s="49">
        <f t="shared" si="3"/>
        <v>0</v>
      </c>
    </row>
    <row r="17" spans="1:16" x14ac:dyDescent="0.2">
      <c r="A17" s="50" t="s">
        <v>56</v>
      </c>
      <c r="B17" s="44"/>
      <c r="C17" s="45"/>
      <c r="D17" s="46">
        <f t="shared" si="0"/>
        <v>0</v>
      </c>
      <c r="E17" s="47">
        <f>+Faktaark!B22</f>
        <v>100</v>
      </c>
      <c r="F17" s="47">
        <f>+Faktaark!C22</f>
        <v>150</v>
      </c>
      <c r="G17" s="47">
        <f t="shared" si="1"/>
        <v>0</v>
      </c>
      <c r="H17" s="45">
        <v>0</v>
      </c>
      <c r="I17" s="41">
        <v>0</v>
      </c>
      <c r="J17" s="41"/>
      <c r="K17" s="48">
        <v>0</v>
      </c>
      <c r="L17" s="47">
        <f>+Faktaark!E26</f>
        <v>0</v>
      </c>
      <c r="M17" s="47">
        <f>+Faktaark!E27</f>
        <v>10</v>
      </c>
      <c r="N17" s="47">
        <f>+Faktaark!E28</f>
        <v>14</v>
      </c>
      <c r="O17" s="47">
        <f t="shared" si="2"/>
        <v>24</v>
      </c>
      <c r="P17" s="49">
        <f>+D17*O17</f>
        <v>0</v>
      </c>
    </row>
    <row r="18" spans="1:16" x14ac:dyDescent="0.2">
      <c r="A18" s="51" t="s">
        <v>29</v>
      </c>
      <c r="B18" s="44"/>
      <c r="C18" s="45"/>
      <c r="D18" s="46">
        <f t="shared" si="0"/>
        <v>0</v>
      </c>
      <c r="E18" s="47">
        <f>+Faktaark!B10</f>
        <v>180</v>
      </c>
      <c r="F18" s="47">
        <f>+Faktaark!C10</f>
        <v>300</v>
      </c>
      <c r="G18" s="47">
        <f t="shared" si="1"/>
        <v>0</v>
      </c>
      <c r="H18" s="45">
        <v>0</v>
      </c>
      <c r="I18" s="52"/>
      <c r="J18" s="41"/>
      <c r="K18" s="48">
        <v>0</v>
      </c>
      <c r="L18" s="47">
        <f>+Faktaark!E10</f>
        <v>15</v>
      </c>
      <c r="M18" s="47">
        <f>+Faktaark!E11</f>
        <v>10</v>
      </c>
      <c r="N18" s="47">
        <f>+Faktaark!E12</f>
        <v>14</v>
      </c>
      <c r="O18" s="47">
        <f t="shared" si="2"/>
        <v>39</v>
      </c>
      <c r="P18" s="49">
        <f t="shared" si="3"/>
        <v>0</v>
      </c>
    </row>
    <row r="19" spans="1:16" x14ac:dyDescent="0.2">
      <c r="A19" s="51" t="s">
        <v>28</v>
      </c>
      <c r="B19" s="44"/>
      <c r="C19" s="45"/>
      <c r="D19" s="46">
        <f t="shared" si="0"/>
        <v>0</v>
      </c>
      <c r="E19" s="47">
        <f>+Faktaark!B10</f>
        <v>180</v>
      </c>
      <c r="F19" s="47">
        <f>+Faktaark!C10</f>
        <v>300</v>
      </c>
      <c r="G19" s="47">
        <f t="shared" si="1"/>
        <v>0</v>
      </c>
      <c r="H19" s="45">
        <v>0</v>
      </c>
      <c r="I19" s="52"/>
      <c r="J19" s="41"/>
      <c r="K19" s="48">
        <v>0</v>
      </c>
      <c r="L19" s="47">
        <f>+Faktaark!E10</f>
        <v>15</v>
      </c>
      <c r="M19" s="47">
        <f>+Faktaark!E11</f>
        <v>10</v>
      </c>
      <c r="N19" s="47">
        <f>+Faktaark!E12</f>
        <v>14</v>
      </c>
      <c r="O19" s="47">
        <f t="shared" si="2"/>
        <v>39</v>
      </c>
      <c r="P19" s="49">
        <f t="shared" si="3"/>
        <v>0</v>
      </c>
    </row>
    <row r="20" spans="1:16" x14ac:dyDescent="0.2">
      <c r="A20" s="51" t="s">
        <v>27</v>
      </c>
      <c r="B20" s="44"/>
      <c r="C20" s="45"/>
      <c r="D20" s="46">
        <f t="shared" si="0"/>
        <v>0</v>
      </c>
      <c r="E20" s="47">
        <f>+Faktaark!B10</f>
        <v>180</v>
      </c>
      <c r="F20" s="47">
        <f>+Faktaark!C10</f>
        <v>300</v>
      </c>
      <c r="G20" s="47">
        <f t="shared" si="1"/>
        <v>0</v>
      </c>
      <c r="H20" s="45">
        <v>0</v>
      </c>
      <c r="I20" s="41"/>
      <c r="J20" s="41"/>
      <c r="K20" s="48">
        <v>0</v>
      </c>
      <c r="L20" s="47">
        <f>+Faktaark!E10</f>
        <v>15</v>
      </c>
      <c r="M20" s="47">
        <f>+Faktaark!E11</f>
        <v>10</v>
      </c>
      <c r="N20" s="47">
        <f>+Faktaark!E12</f>
        <v>14</v>
      </c>
      <c r="O20" s="47">
        <f t="shared" si="2"/>
        <v>39</v>
      </c>
      <c r="P20" s="49">
        <f t="shared" si="3"/>
        <v>0</v>
      </c>
    </row>
    <row r="21" spans="1:16" x14ac:dyDescent="0.2">
      <c r="A21" s="51" t="s">
        <v>26</v>
      </c>
      <c r="B21" s="44"/>
      <c r="C21" s="45"/>
      <c r="D21" s="46">
        <f t="shared" si="0"/>
        <v>0</v>
      </c>
      <c r="E21" s="47">
        <f>+Faktaark!B10</f>
        <v>180</v>
      </c>
      <c r="F21" s="47">
        <f>+Faktaark!C10</f>
        <v>300</v>
      </c>
      <c r="G21" s="47">
        <f t="shared" si="1"/>
        <v>0</v>
      </c>
      <c r="H21" s="45">
        <v>0</v>
      </c>
      <c r="I21" s="41"/>
      <c r="J21" s="41"/>
      <c r="K21" s="48">
        <v>0</v>
      </c>
      <c r="L21" s="47">
        <f>+Faktaark!E10</f>
        <v>15</v>
      </c>
      <c r="M21" s="47">
        <f>+Faktaark!E11</f>
        <v>10</v>
      </c>
      <c r="N21" s="47">
        <f>+Faktaark!E12</f>
        <v>14</v>
      </c>
      <c r="O21" s="47">
        <f t="shared" si="2"/>
        <v>39</v>
      </c>
      <c r="P21" s="49">
        <f>+D21*O21</f>
        <v>0</v>
      </c>
    </row>
    <row r="22" spans="1:16" x14ac:dyDescent="0.2">
      <c r="A22" s="51" t="s">
        <v>31</v>
      </c>
      <c r="B22" s="44"/>
      <c r="C22" s="45"/>
      <c r="D22" s="46">
        <f t="shared" si="0"/>
        <v>0</v>
      </c>
      <c r="E22" s="47">
        <f>+Faktaark!B10</f>
        <v>180</v>
      </c>
      <c r="F22" s="47">
        <f>+Faktaark!C10</f>
        <v>300</v>
      </c>
      <c r="G22" s="47">
        <f t="shared" si="1"/>
        <v>0</v>
      </c>
      <c r="H22" s="45">
        <v>0</v>
      </c>
      <c r="I22" s="41"/>
      <c r="J22" s="41"/>
      <c r="K22" s="48">
        <v>0</v>
      </c>
      <c r="L22" s="47">
        <f>+Faktaark!E10</f>
        <v>15</v>
      </c>
      <c r="M22" s="47">
        <f>+Faktaark!E11</f>
        <v>10</v>
      </c>
      <c r="N22" s="47">
        <f>+Faktaark!E12</f>
        <v>14</v>
      </c>
      <c r="O22" s="47">
        <f t="shared" si="2"/>
        <v>39</v>
      </c>
      <c r="P22" s="49">
        <f t="shared" si="3"/>
        <v>0</v>
      </c>
    </row>
    <row r="23" spans="1:16" x14ac:dyDescent="0.2">
      <c r="A23" s="51" t="s">
        <v>30</v>
      </c>
      <c r="B23" s="44"/>
      <c r="C23" s="45"/>
      <c r="D23" s="46">
        <f t="shared" si="0"/>
        <v>0</v>
      </c>
      <c r="E23" s="47">
        <f>+Faktaark!B10</f>
        <v>180</v>
      </c>
      <c r="F23" s="47">
        <f>+Faktaark!C10</f>
        <v>300</v>
      </c>
      <c r="G23" s="47">
        <f t="shared" si="1"/>
        <v>0</v>
      </c>
      <c r="H23" s="45">
        <v>0</v>
      </c>
      <c r="I23" s="41"/>
      <c r="J23" s="41"/>
      <c r="K23" s="48">
        <v>0</v>
      </c>
      <c r="L23" s="47">
        <f>+Faktaark!E10</f>
        <v>15</v>
      </c>
      <c r="M23" s="47">
        <f>+Faktaark!E11</f>
        <v>10</v>
      </c>
      <c r="N23" s="47">
        <f>+Faktaark!E12</f>
        <v>14</v>
      </c>
      <c r="O23" s="47">
        <f t="shared" si="2"/>
        <v>39</v>
      </c>
      <c r="P23" s="49">
        <f t="shared" si="3"/>
        <v>0</v>
      </c>
    </row>
    <row r="24" spans="1:16" ht="15" thickBot="1" x14ac:dyDescent="0.25">
      <c r="A24" s="53" t="s">
        <v>55</v>
      </c>
      <c r="B24" s="54"/>
      <c r="C24" s="55"/>
      <c r="D24" s="56">
        <f t="shared" si="0"/>
        <v>0</v>
      </c>
      <c r="E24" s="57">
        <f>+Faktaark!B10</f>
        <v>180</v>
      </c>
      <c r="F24" s="57">
        <f>+Faktaark!C10</f>
        <v>300</v>
      </c>
      <c r="G24" s="57">
        <f t="shared" si="1"/>
        <v>0</v>
      </c>
      <c r="H24" s="58">
        <v>0</v>
      </c>
      <c r="I24" s="58">
        <v>0</v>
      </c>
      <c r="J24" s="58"/>
      <c r="K24" s="58">
        <v>0</v>
      </c>
      <c r="L24" s="57">
        <f>+Faktaark!E14</f>
        <v>0</v>
      </c>
      <c r="M24" s="57">
        <f>+Faktaark!E15</f>
        <v>10</v>
      </c>
      <c r="N24" s="57">
        <f>+Faktaark!E16</f>
        <v>14</v>
      </c>
      <c r="O24" s="57">
        <f t="shared" si="2"/>
        <v>24</v>
      </c>
      <c r="P24" s="59">
        <f t="shared" si="3"/>
        <v>0</v>
      </c>
    </row>
    <row r="25" spans="1:16" ht="19.5" thickBot="1" x14ac:dyDescent="0.3">
      <c r="A25" s="60" t="s">
        <v>92</v>
      </c>
      <c r="B25" s="61">
        <f>SUM(B3:B24)</f>
        <v>0</v>
      </c>
      <c r="C25" s="61">
        <f>SUM(C3:C24)</f>
        <v>0</v>
      </c>
      <c r="D25" s="61">
        <f>SUM(D3:D24)</f>
        <v>0</v>
      </c>
      <c r="E25" s="62" t="s">
        <v>49</v>
      </c>
      <c r="F25" s="62" t="s">
        <v>49</v>
      </c>
      <c r="G25" s="63">
        <f>SUM(G3:G24)</f>
        <v>0</v>
      </c>
      <c r="H25" s="64">
        <f>SUM(H3:H24)</f>
        <v>0</v>
      </c>
      <c r="I25" s="62">
        <f>SUM(I3:I24)</f>
        <v>0</v>
      </c>
      <c r="J25" s="62">
        <f>SUM(J3:J24)</f>
        <v>0</v>
      </c>
      <c r="K25" s="62">
        <f>SUM(K3:K24)</f>
        <v>0</v>
      </c>
      <c r="L25" s="63" t="s">
        <v>49</v>
      </c>
      <c r="M25" s="63" t="s">
        <v>49</v>
      </c>
      <c r="N25" s="63" t="s">
        <v>49</v>
      </c>
      <c r="O25" s="63" t="s">
        <v>49</v>
      </c>
      <c r="P25" s="65">
        <f>SUM(P3:P24)</f>
        <v>0</v>
      </c>
    </row>
    <row r="26" spans="1:16" ht="19.5" thickBot="1" x14ac:dyDescent="0.3">
      <c r="A26" s="66"/>
      <c r="B26" s="66"/>
      <c r="C26" s="66"/>
      <c r="D26" s="66"/>
      <c r="E26" s="66"/>
      <c r="F26" s="66"/>
      <c r="G26" s="67"/>
      <c r="H26" s="66"/>
      <c r="I26" s="66"/>
      <c r="J26" s="66"/>
      <c r="K26" s="66"/>
      <c r="L26" s="67"/>
      <c r="M26" s="67"/>
      <c r="N26" s="67"/>
      <c r="O26" s="67"/>
      <c r="P26" s="67"/>
    </row>
    <row r="27" spans="1:16" ht="24" thickBot="1" x14ac:dyDescent="0.35">
      <c r="A27" s="68" t="s">
        <v>71</v>
      </c>
      <c r="B27" s="69"/>
      <c r="C27" s="69"/>
    </row>
    <row r="28" spans="1:16" ht="15.75" thickBot="1" x14ac:dyDescent="0.25">
      <c r="A28" s="70" t="s">
        <v>25</v>
      </c>
      <c r="B28" s="71"/>
      <c r="C28" s="71" t="s">
        <v>66</v>
      </c>
      <c r="D28" s="71" t="s">
        <v>67</v>
      </c>
      <c r="E28" s="71" t="s">
        <v>68</v>
      </c>
      <c r="F28" s="72"/>
      <c r="G28" s="73"/>
      <c r="I28" s="73"/>
      <c r="J28" s="73"/>
      <c r="K28" s="74"/>
      <c r="L28" s="73"/>
      <c r="M28" s="73"/>
      <c r="N28" s="73"/>
      <c r="O28" s="73"/>
      <c r="P28" s="73"/>
    </row>
    <row r="29" spans="1:16" ht="15" x14ac:dyDescent="0.2">
      <c r="A29" s="75"/>
      <c r="B29" s="76"/>
      <c r="C29" s="77"/>
      <c r="D29" s="77"/>
      <c r="E29" s="78"/>
      <c r="F29" s="79"/>
      <c r="G29" s="73"/>
      <c r="I29" s="73"/>
      <c r="J29" s="73"/>
      <c r="K29" s="74"/>
      <c r="L29" s="73"/>
      <c r="M29" s="73"/>
      <c r="N29" s="73"/>
      <c r="O29" s="73"/>
      <c r="P29" s="73"/>
    </row>
    <row r="30" spans="1:16" ht="15" x14ac:dyDescent="0.2">
      <c r="A30" s="80" t="s">
        <v>24</v>
      </c>
      <c r="B30" s="80" t="s">
        <v>20</v>
      </c>
      <c r="C30" s="81"/>
      <c r="D30" s="82"/>
      <c r="E30" s="83">
        <f>+G25</f>
        <v>0</v>
      </c>
      <c r="F30" s="84"/>
      <c r="G30" s="73"/>
      <c r="I30" s="73"/>
      <c r="J30" s="73"/>
      <c r="K30" s="73"/>
      <c r="L30" s="73"/>
      <c r="M30" s="73"/>
      <c r="N30" s="73"/>
      <c r="O30" s="73"/>
      <c r="P30" s="73"/>
    </row>
    <row r="31" spans="1:16" ht="15" x14ac:dyDescent="0.2">
      <c r="A31" s="80" t="s">
        <v>23</v>
      </c>
      <c r="B31" s="85" t="s">
        <v>95</v>
      </c>
      <c r="C31" s="82"/>
      <c r="D31" s="82"/>
      <c r="E31" s="86">
        <v>0</v>
      </c>
      <c r="F31" s="84"/>
      <c r="G31" s="23"/>
      <c r="I31" s="23"/>
      <c r="J31" s="23"/>
      <c r="K31" s="23"/>
      <c r="L31" s="23"/>
      <c r="M31" s="23"/>
      <c r="N31" s="23"/>
      <c r="O31" s="23"/>
      <c r="P31" s="23"/>
    </row>
    <row r="32" spans="1:16" ht="15" x14ac:dyDescent="0.2">
      <c r="A32" s="80" t="s">
        <v>72</v>
      </c>
      <c r="B32" s="85" t="s">
        <v>95</v>
      </c>
      <c r="C32" s="82"/>
      <c r="D32" s="82"/>
      <c r="E32" s="86">
        <v>0</v>
      </c>
      <c r="F32" s="84"/>
      <c r="G32" s="73"/>
      <c r="I32" s="73"/>
      <c r="J32" s="73"/>
      <c r="K32" s="73"/>
      <c r="L32" s="73"/>
      <c r="M32" s="73"/>
      <c r="N32" s="73"/>
      <c r="O32" s="73"/>
      <c r="P32" s="73"/>
    </row>
    <row r="33" spans="1:16" ht="15" x14ac:dyDescent="0.2">
      <c r="A33" s="80" t="s">
        <v>22</v>
      </c>
      <c r="B33" s="80"/>
      <c r="C33" s="82"/>
      <c r="D33" s="82"/>
      <c r="E33" s="87">
        <f>SUM(E30:E32)</f>
        <v>0</v>
      </c>
      <c r="F33" s="84"/>
      <c r="G33" s="73"/>
      <c r="I33" s="73"/>
      <c r="J33" s="73"/>
      <c r="K33" s="73"/>
      <c r="L33" s="73"/>
      <c r="M33" s="73"/>
      <c r="N33" s="73"/>
      <c r="O33" s="73"/>
      <c r="P33" s="73"/>
    </row>
    <row r="34" spans="1:16" ht="15" x14ac:dyDescent="0.2">
      <c r="A34" s="80"/>
      <c r="B34" s="80"/>
      <c r="C34" s="82"/>
      <c r="D34" s="82"/>
      <c r="E34" s="83"/>
      <c r="F34" s="84"/>
      <c r="G34" s="73"/>
      <c r="I34" s="73"/>
      <c r="J34" s="73"/>
      <c r="K34" s="73"/>
      <c r="L34" s="73"/>
      <c r="M34" s="73"/>
      <c r="N34" s="73"/>
      <c r="O34" s="73"/>
      <c r="P34" s="73"/>
    </row>
    <row r="35" spans="1:16" ht="15" x14ac:dyDescent="0.2">
      <c r="A35" s="80" t="s">
        <v>52</v>
      </c>
      <c r="B35" s="80" t="s">
        <v>20</v>
      </c>
      <c r="C35" s="82"/>
      <c r="D35" s="82"/>
      <c r="E35" s="83">
        <f>+H25</f>
        <v>0</v>
      </c>
      <c r="F35" s="84"/>
      <c r="G35" s="73"/>
      <c r="I35" s="73"/>
      <c r="J35" s="73"/>
      <c r="K35" s="73"/>
      <c r="L35" s="73"/>
      <c r="M35" s="73"/>
      <c r="N35" s="73"/>
      <c r="O35" s="73"/>
      <c r="P35" s="73"/>
    </row>
    <row r="36" spans="1:16" ht="15" x14ac:dyDescent="0.2">
      <c r="A36" s="80" t="s">
        <v>90</v>
      </c>
      <c r="B36" s="85" t="s">
        <v>96</v>
      </c>
      <c r="C36" s="88">
        <f>+I25</f>
        <v>0</v>
      </c>
      <c r="D36" s="86">
        <v>80</v>
      </c>
      <c r="E36" s="83">
        <f>+C36*D36</f>
        <v>0</v>
      </c>
      <c r="F36" s="84"/>
      <c r="G36" s="73"/>
      <c r="I36" s="73"/>
      <c r="J36" s="73"/>
      <c r="K36" s="73"/>
      <c r="L36" s="73"/>
      <c r="M36" s="73"/>
      <c r="N36" s="73"/>
      <c r="O36" s="73"/>
      <c r="P36" s="73"/>
    </row>
    <row r="37" spans="1:16" ht="15" x14ac:dyDescent="0.2">
      <c r="A37" s="80" t="s">
        <v>91</v>
      </c>
      <c r="B37" s="85" t="s">
        <v>96</v>
      </c>
      <c r="C37" s="88">
        <f>+J25</f>
        <v>0</v>
      </c>
      <c r="D37" s="86">
        <v>20</v>
      </c>
      <c r="E37" s="83">
        <f>+C37*D37</f>
        <v>0</v>
      </c>
      <c r="F37" s="84"/>
      <c r="G37" s="73"/>
      <c r="I37" s="73"/>
      <c r="J37" s="73"/>
      <c r="K37" s="73"/>
      <c r="L37" s="73"/>
      <c r="M37" s="73"/>
      <c r="N37" s="73"/>
      <c r="O37" s="73"/>
      <c r="P37" s="73"/>
    </row>
    <row r="38" spans="1:16" ht="15" x14ac:dyDescent="0.2">
      <c r="A38" s="80" t="s">
        <v>21</v>
      </c>
      <c r="B38" s="85" t="s">
        <v>96</v>
      </c>
      <c r="C38" s="88">
        <f>+K25</f>
        <v>0</v>
      </c>
      <c r="D38" s="86">
        <v>90</v>
      </c>
      <c r="E38" s="83">
        <f>+C38*D38</f>
        <v>0</v>
      </c>
      <c r="F38" s="84"/>
      <c r="G38" s="73"/>
      <c r="I38" s="73"/>
      <c r="J38" s="73"/>
      <c r="K38" s="73"/>
      <c r="L38" s="73"/>
      <c r="M38" s="73"/>
      <c r="N38" s="73"/>
      <c r="O38" s="73"/>
      <c r="P38" s="73"/>
    </row>
    <row r="39" spans="1:16" ht="30" x14ac:dyDescent="0.2">
      <c r="A39" s="89" t="s">
        <v>65</v>
      </c>
      <c r="B39" s="80" t="s">
        <v>20</v>
      </c>
      <c r="C39" s="82"/>
      <c r="D39" s="82"/>
      <c r="E39" s="83">
        <f>+P25</f>
        <v>0</v>
      </c>
      <c r="F39" s="90"/>
      <c r="I39" s="23"/>
      <c r="J39" s="23"/>
      <c r="K39" s="23"/>
      <c r="L39" s="23"/>
      <c r="M39" s="23"/>
      <c r="N39" s="23"/>
      <c r="O39" s="23"/>
      <c r="P39" s="23"/>
    </row>
    <row r="40" spans="1:16" ht="15" x14ac:dyDescent="0.2">
      <c r="A40" s="80" t="s">
        <v>48</v>
      </c>
      <c r="B40" s="85" t="s">
        <v>95</v>
      </c>
      <c r="C40" s="82"/>
      <c r="D40" s="82"/>
      <c r="E40" s="86">
        <v>0</v>
      </c>
      <c r="F40" s="84"/>
      <c r="G40" s="23"/>
      <c r="I40" s="23"/>
      <c r="J40" s="23"/>
      <c r="K40" s="23"/>
      <c r="L40" s="23"/>
      <c r="M40" s="23"/>
      <c r="N40" s="23"/>
      <c r="O40" s="23"/>
      <c r="P40" s="23"/>
    </row>
    <row r="41" spans="1:16" ht="15" x14ac:dyDescent="0.2">
      <c r="A41" s="80" t="s">
        <v>19</v>
      </c>
      <c r="B41" s="85" t="s">
        <v>95</v>
      </c>
      <c r="C41" s="82"/>
      <c r="D41" s="82"/>
      <c r="E41" s="86">
        <v>0</v>
      </c>
      <c r="F41" s="84"/>
      <c r="G41" s="23"/>
      <c r="I41" s="23"/>
      <c r="J41" s="23"/>
      <c r="K41" s="23"/>
      <c r="L41" s="23"/>
      <c r="M41" s="23"/>
      <c r="N41" s="23"/>
      <c r="O41" s="23"/>
      <c r="P41" s="23"/>
    </row>
    <row r="42" spans="1:16" ht="15" x14ac:dyDescent="0.2">
      <c r="A42" s="80" t="s">
        <v>18</v>
      </c>
      <c r="B42" s="85" t="s">
        <v>95</v>
      </c>
      <c r="C42" s="82"/>
      <c r="D42" s="82"/>
      <c r="E42" s="86">
        <v>0</v>
      </c>
      <c r="F42" s="84"/>
      <c r="G42" s="23"/>
      <c r="I42" s="23"/>
      <c r="J42" s="23"/>
      <c r="K42" s="23"/>
      <c r="L42" s="23"/>
      <c r="M42" s="23"/>
      <c r="N42" s="23"/>
      <c r="O42" s="23"/>
      <c r="P42" s="23"/>
    </row>
    <row r="43" spans="1:16" ht="15" x14ac:dyDescent="0.2">
      <c r="A43" s="80" t="s">
        <v>17</v>
      </c>
      <c r="B43" s="85" t="s">
        <v>95</v>
      </c>
      <c r="C43" s="82"/>
      <c r="D43" s="82"/>
      <c r="E43" s="86">
        <v>0</v>
      </c>
      <c r="F43" s="84"/>
      <c r="G43" s="91"/>
      <c r="I43" s="91"/>
      <c r="J43" s="91"/>
      <c r="K43" s="91"/>
      <c r="L43" s="91"/>
      <c r="M43" s="91"/>
      <c r="N43" s="91"/>
      <c r="O43" s="91"/>
      <c r="P43" s="91"/>
    </row>
    <row r="44" spans="1:16" ht="15" x14ac:dyDescent="0.2">
      <c r="A44" s="80" t="s">
        <v>16</v>
      </c>
      <c r="B44" s="85" t="s">
        <v>95</v>
      </c>
      <c r="C44" s="82"/>
      <c r="D44" s="82"/>
      <c r="E44" s="86">
        <v>0</v>
      </c>
      <c r="F44" s="84"/>
      <c r="G44" s="23"/>
      <c r="I44" s="23"/>
      <c r="J44" s="23"/>
      <c r="K44" s="23"/>
      <c r="L44" s="23"/>
      <c r="M44" s="23"/>
      <c r="N44" s="23"/>
      <c r="O44" s="23"/>
      <c r="P44" s="23"/>
    </row>
    <row r="45" spans="1:16" ht="15" x14ac:dyDescent="0.2">
      <c r="A45" s="80" t="s">
        <v>15</v>
      </c>
      <c r="B45" s="85" t="s">
        <v>95</v>
      </c>
      <c r="C45" s="82"/>
      <c r="D45" s="82"/>
      <c r="E45" s="86">
        <v>0</v>
      </c>
      <c r="F45" s="84"/>
      <c r="G45" s="22"/>
      <c r="I45" s="22"/>
      <c r="J45" s="22"/>
      <c r="K45" s="22"/>
      <c r="L45" s="22"/>
      <c r="M45" s="22"/>
      <c r="N45" s="22"/>
      <c r="O45" s="22"/>
      <c r="P45" s="22"/>
    </row>
    <row r="46" spans="1:16" ht="15" x14ac:dyDescent="0.2">
      <c r="A46" s="80" t="s">
        <v>14</v>
      </c>
      <c r="B46" s="85" t="s">
        <v>95</v>
      </c>
      <c r="C46" s="82"/>
      <c r="D46" s="82"/>
      <c r="E46" s="86">
        <v>0</v>
      </c>
      <c r="F46" s="84"/>
      <c r="G46" s="73"/>
      <c r="I46" s="73"/>
      <c r="J46" s="73"/>
      <c r="K46" s="73"/>
      <c r="L46" s="73"/>
      <c r="M46" s="73"/>
      <c r="N46" s="73"/>
      <c r="O46" s="73"/>
      <c r="P46" s="73"/>
    </row>
    <row r="47" spans="1:16" ht="15" x14ac:dyDescent="0.2">
      <c r="A47" s="80"/>
      <c r="B47" s="80"/>
      <c r="C47" s="82"/>
      <c r="D47" s="82"/>
      <c r="E47" s="83"/>
      <c r="F47" s="84"/>
      <c r="G47" s="73"/>
      <c r="I47" s="73"/>
      <c r="J47" s="73"/>
      <c r="K47" s="73"/>
      <c r="L47" s="73"/>
      <c r="M47" s="73"/>
      <c r="N47" s="73"/>
      <c r="O47" s="73"/>
      <c r="P47" s="73"/>
    </row>
    <row r="48" spans="1:16" ht="15" x14ac:dyDescent="0.2">
      <c r="A48" s="80" t="s">
        <v>13</v>
      </c>
      <c r="B48" s="80"/>
      <c r="C48" s="82"/>
      <c r="D48" s="82"/>
      <c r="E48" s="87">
        <f>SUM(E35:E47)</f>
        <v>0</v>
      </c>
      <c r="F48" s="84"/>
      <c r="G48" s="92"/>
      <c r="I48" s="73"/>
      <c r="J48" s="73"/>
      <c r="K48" s="73"/>
      <c r="L48" s="92"/>
      <c r="M48" s="92"/>
      <c r="N48" s="92"/>
      <c r="O48" s="92"/>
      <c r="P48" s="92"/>
    </row>
    <row r="49" spans="1:16" ht="15" x14ac:dyDescent="0.2">
      <c r="A49" s="80"/>
      <c r="B49" s="80"/>
      <c r="C49" s="82"/>
      <c r="D49" s="82"/>
      <c r="E49" s="78"/>
      <c r="F49" s="84"/>
      <c r="G49" s="73"/>
      <c r="I49" s="73"/>
      <c r="J49" s="73"/>
      <c r="K49" s="73"/>
      <c r="L49" s="73"/>
      <c r="M49" s="73"/>
      <c r="N49" s="73"/>
      <c r="O49" s="73"/>
      <c r="P49" s="73"/>
    </row>
    <row r="50" spans="1:16" ht="15" x14ac:dyDescent="0.2">
      <c r="A50" s="80" t="s">
        <v>12</v>
      </c>
      <c r="B50" s="80"/>
      <c r="C50" s="82"/>
      <c r="D50" s="82"/>
      <c r="E50" s="83">
        <f>+E33-E48</f>
        <v>0</v>
      </c>
      <c r="F50" s="84"/>
      <c r="G50" s="92"/>
      <c r="I50" s="73"/>
      <c r="J50" s="73"/>
      <c r="K50" s="73"/>
      <c r="L50" s="92"/>
      <c r="M50" s="92"/>
      <c r="N50" s="92"/>
      <c r="O50" s="92"/>
      <c r="P50" s="92"/>
    </row>
    <row r="51" spans="1:16" ht="15" x14ac:dyDescent="0.2">
      <c r="A51" s="93"/>
      <c r="B51" s="93"/>
      <c r="C51" s="93"/>
      <c r="D51" s="93"/>
      <c r="E51" s="94"/>
      <c r="F51" s="94"/>
      <c r="G51" s="73"/>
      <c r="H51" s="73"/>
      <c r="I51" s="73"/>
      <c r="J51" s="73"/>
      <c r="K51" s="73"/>
      <c r="L51" s="73"/>
      <c r="M51" s="73"/>
      <c r="N51" s="73"/>
      <c r="O51" s="73"/>
      <c r="P51" s="73"/>
    </row>
    <row r="52" spans="1:16" ht="15" x14ac:dyDescent="0.2">
      <c r="A52" s="93"/>
      <c r="B52" s="93"/>
      <c r="C52" s="93"/>
      <c r="D52" s="93"/>
      <c r="E52" s="94"/>
      <c r="F52" s="94"/>
      <c r="G52" s="73"/>
      <c r="H52" s="73"/>
      <c r="I52" s="73"/>
      <c r="J52" s="73"/>
      <c r="K52" s="73"/>
      <c r="L52" s="73"/>
      <c r="M52" s="73"/>
      <c r="N52" s="73"/>
      <c r="O52" s="73"/>
      <c r="P52" s="73"/>
    </row>
    <row r="53" spans="1:16" ht="15" x14ac:dyDescent="0.2">
      <c r="A53" s="93"/>
      <c r="B53" s="93"/>
      <c r="C53" s="93"/>
      <c r="D53" s="93"/>
      <c r="E53" s="94"/>
      <c r="F53" s="94"/>
      <c r="G53" s="73"/>
      <c r="H53" s="73"/>
      <c r="I53" s="73"/>
      <c r="J53" s="73"/>
      <c r="K53" s="73"/>
      <c r="L53" s="73"/>
      <c r="M53" s="73"/>
      <c r="N53" s="73"/>
      <c r="O53" s="73"/>
      <c r="P53" s="73"/>
    </row>
    <row r="54" spans="1:16" ht="15" x14ac:dyDescent="0.2">
      <c r="A54" s="84"/>
      <c r="B54" s="84"/>
      <c r="C54" s="84"/>
      <c r="D54" s="84"/>
      <c r="E54" s="94"/>
      <c r="F54" s="94"/>
      <c r="G54" s="73"/>
      <c r="H54" s="73"/>
      <c r="I54" s="73"/>
      <c r="J54" s="73"/>
      <c r="K54" s="73"/>
      <c r="L54" s="73"/>
      <c r="M54" s="73"/>
      <c r="N54" s="73"/>
      <c r="O54" s="73"/>
      <c r="P54" s="73"/>
    </row>
    <row r="55" spans="1:16" x14ac:dyDescent="0.2"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</row>
    <row r="56" spans="1:16" x14ac:dyDescent="0.2"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</row>
  </sheetData>
  <sheetProtection selectLockedCells="1" selectUnlockedCells="1"/>
  <pageMargins left="0.75" right="0.75" top="1" bottom="1" header="0.51180555555555551" footer="0.51180555555555551"/>
  <pageSetup paperSize="9" scale="52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Faktaark</vt:lpstr>
      <vt:lpstr>SJÆLLAND Regnskab-budgetark</vt:lpstr>
      <vt:lpstr>JYLLAND-FYN Regnskab-budgetark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B. Lange</dc:creator>
  <cp:lastModifiedBy>Gudnitz, Anders Salling (ASG001)</cp:lastModifiedBy>
  <cp:lastPrinted>2021-02-09T17:04:10Z</cp:lastPrinted>
  <dcterms:created xsi:type="dcterms:W3CDTF">2018-03-24T12:03:51Z</dcterms:created>
  <dcterms:modified xsi:type="dcterms:W3CDTF">2021-10-29T08:05:25Z</dcterms:modified>
</cp:coreProperties>
</file>