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strikterne\2022\"/>
    </mc:Choice>
  </mc:AlternateContent>
  <xr:revisionPtr revIDLastSave="0" documentId="8_{C96F9BB9-3906-4151-8727-B99AD422BFBB}" xr6:coauthVersionLast="47" xr6:coauthVersionMax="47" xr10:uidLastSave="{00000000-0000-0000-0000-000000000000}"/>
  <bookViews>
    <workbookView xWindow="2940" yWindow="1560" windowWidth="21600" windowHeight="13890" activeTab="1" xr2:uid="{00000000-000D-0000-FFFF-FFFF00000000}"/>
  </bookViews>
  <sheets>
    <sheet name="Startpengesatser og afgifter" sheetId="1" r:id="rId1"/>
    <sheet name="Præmiepenge" sheetId="6" r:id="rId2"/>
    <sheet name="SJÆLLAND Regnskab-budgetark" sheetId="4" r:id="rId3"/>
    <sheet name="JYLLAND-FYN Regnskab-budgetark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5" l="1"/>
  <c r="N22" i="5"/>
  <c r="N21" i="5"/>
  <c r="N20" i="5"/>
  <c r="N19" i="5"/>
  <c r="N18" i="5"/>
  <c r="M23" i="5"/>
  <c r="M22" i="5"/>
  <c r="L22" i="5"/>
  <c r="O22" i="5"/>
  <c r="P22" i="5" s="1"/>
  <c r="D22" i="5"/>
  <c r="M21" i="5"/>
  <c r="M20" i="5"/>
  <c r="M19" i="5"/>
  <c r="M18" i="5"/>
  <c r="L18" i="5"/>
  <c r="O18" i="5"/>
  <c r="P18" i="5" s="1"/>
  <c r="D18" i="5"/>
  <c r="L23" i="5"/>
  <c r="L21" i="5"/>
  <c r="O21" i="5" s="1"/>
  <c r="P21" i="5" s="1"/>
  <c r="D21" i="5"/>
  <c r="L20" i="5"/>
  <c r="O20" i="5" s="1"/>
  <c r="L19" i="5"/>
  <c r="O19" i="5" s="1"/>
  <c r="N24" i="5"/>
  <c r="M24" i="5"/>
  <c r="L24" i="5"/>
  <c r="D24" i="5"/>
  <c r="N17" i="5"/>
  <c r="M17" i="5"/>
  <c r="L17" i="5"/>
  <c r="O17" i="5" s="1"/>
  <c r="P17" i="5" s="1"/>
  <c r="D17" i="5"/>
  <c r="N16" i="5"/>
  <c r="N15" i="5"/>
  <c r="N14" i="5"/>
  <c r="N13" i="5"/>
  <c r="N12" i="5"/>
  <c r="N11" i="5"/>
  <c r="M16" i="5"/>
  <c r="O16" i="5" s="1"/>
  <c r="M15" i="5"/>
  <c r="O15" i="5" s="1"/>
  <c r="P15" i="5" s="1"/>
  <c r="L15" i="5"/>
  <c r="D15" i="5"/>
  <c r="M14" i="5"/>
  <c r="M13" i="5"/>
  <c r="M12" i="5"/>
  <c r="M11" i="5"/>
  <c r="L11" i="5"/>
  <c r="D11" i="5"/>
  <c r="L16" i="5"/>
  <c r="L14" i="5"/>
  <c r="L13" i="5"/>
  <c r="O13" i="5" s="1"/>
  <c r="P13" i="5" s="1"/>
  <c r="D13" i="5"/>
  <c r="L12" i="5"/>
  <c r="L10" i="5"/>
  <c r="O10" i="5" s="1"/>
  <c r="P10" i="5" s="1"/>
  <c r="M10" i="5"/>
  <c r="N10" i="5"/>
  <c r="N9" i="5"/>
  <c r="M9" i="5"/>
  <c r="L9" i="5"/>
  <c r="O9" i="5" s="1"/>
  <c r="P9" i="5" s="1"/>
  <c r="D9" i="5"/>
  <c r="N8" i="5"/>
  <c r="N7" i="5"/>
  <c r="N6" i="5"/>
  <c r="N5" i="5"/>
  <c r="N4" i="5"/>
  <c r="M8" i="5"/>
  <c r="M7" i="5"/>
  <c r="M6" i="5"/>
  <c r="M5" i="5"/>
  <c r="L8" i="5"/>
  <c r="L7" i="5"/>
  <c r="D7" i="5"/>
  <c r="L6" i="5"/>
  <c r="L5" i="5"/>
  <c r="M4" i="5"/>
  <c r="L4" i="5"/>
  <c r="L3" i="5"/>
  <c r="N3" i="5"/>
  <c r="M3" i="5"/>
  <c r="K25" i="5"/>
  <c r="C38" i="5" s="1"/>
  <c r="E38" i="5" s="1"/>
  <c r="J25" i="5"/>
  <c r="C37" i="5" s="1"/>
  <c r="E37" i="5" s="1"/>
  <c r="I25" i="5"/>
  <c r="C36" i="5" s="1"/>
  <c r="E36" i="5" s="1"/>
  <c r="H25" i="5"/>
  <c r="E35" i="5" s="1"/>
  <c r="C25" i="5"/>
  <c r="B25" i="5"/>
  <c r="F24" i="5"/>
  <c r="E24" i="5"/>
  <c r="G24" i="5" s="1"/>
  <c r="F23" i="5"/>
  <c r="E23" i="5"/>
  <c r="G23" i="5" s="1"/>
  <c r="D23" i="5"/>
  <c r="F22" i="5"/>
  <c r="E22" i="5"/>
  <c r="G22" i="5" s="1"/>
  <c r="F21" i="5"/>
  <c r="G21" i="5" s="1"/>
  <c r="E21" i="5"/>
  <c r="F20" i="5"/>
  <c r="E20" i="5"/>
  <c r="D20" i="5"/>
  <c r="F19" i="5"/>
  <c r="E19" i="5"/>
  <c r="D19" i="5"/>
  <c r="F18" i="5"/>
  <c r="E18" i="5"/>
  <c r="F17" i="5"/>
  <c r="E17" i="5"/>
  <c r="F16" i="5"/>
  <c r="E16" i="5"/>
  <c r="D16" i="5"/>
  <c r="F15" i="5"/>
  <c r="E15" i="5"/>
  <c r="G15" i="5" s="1"/>
  <c r="F14" i="5"/>
  <c r="E14" i="5"/>
  <c r="G14" i="5" s="1"/>
  <c r="D14" i="5"/>
  <c r="F13" i="5"/>
  <c r="E13" i="5"/>
  <c r="G13" i="5" s="1"/>
  <c r="F12" i="5"/>
  <c r="E12" i="5"/>
  <c r="D12" i="5"/>
  <c r="F11" i="5"/>
  <c r="E11" i="5"/>
  <c r="G11" i="5" s="1"/>
  <c r="F10" i="5"/>
  <c r="G10" i="5" s="1"/>
  <c r="E10" i="5"/>
  <c r="D10" i="5"/>
  <c r="F9" i="5"/>
  <c r="E9" i="5"/>
  <c r="F8" i="5"/>
  <c r="E8" i="5"/>
  <c r="D8" i="5"/>
  <c r="F7" i="5"/>
  <c r="E7" i="5"/>
  <c r="F6" i="5"/>
  <c r="E6" i="5"/>
  <c r="D6" i="5"/>
  <c r="F5" i="5"/>
  <c r="E5" i="5"/>
  <c r="D5" i="5"/>
  <c r="F4" i="5"/>
  <c r="E4" i="5"/>
  <c r="D4" i="5"/>
  <c r="F3" i="5"/>
  <c r="E3" i="5"/>
  <c r="D3" i="5"/>
  <c r="D25" i="5" s="1"/>
  <c r="C25" i="4"/>
  <c r="B25" i="4"/>
  <c r="N16" i="4"/>
  <c r="N15" i="4"/>
  <c r="N14" i="4"/>
  <c r="N13" i="4"/>
  <c r="N12" i="4"/>
  <c r="N11" i="4"/>
  <c r="M14" i="4"/>
  <c r="M15" i="4"/>
  <c r="L15" i="4"/>
  <c r="D15" i="4"/>
  <c r="M16" i="4"/>
  <c r="M13" i="4"/>
  <c r="M12" i="4"/>
  <c r="O12" i="4" s="1"/>
  <c r="P12" i="4" s="1"/>
  <c r="M11" i="4"/>
  <c r="L11" i="4"/>
  <c r="D11" i="4"/>
  <c r="L16" i="4"/>
  <c r="L14" i="4"/>
  <c r="O14" i="4" s="1"/>
  <c r="P14" i="4" s="1"/>
  <c r="D14" i="4"/>
  <c r="L13" i="4"/>
  <c r="O13" i="4" s="1"/>
  <c r="P13" i="4" s="1"/>
  <c r="D13" i="4"/>
  <c r="L12" i="4"/>
  <c r="M10" i="4"/>
  <c r="M9" i="4"/>
  <c r="O9" i="4" s="1"/>
  <c r="L10" i="4"/>
  <c r="L9" i="4"/>
  <c r="N10" i="4"/>
  <c r="N9" i="4"/>
  <c r="N17" i="4"/>
  <c r="M17" i="4"/>
  <c r="L17" i="4"/>
  <c r="D17" i="4"/>
  <c r="N24" i="4"/>
  <c r="L24" i="4"/>
  <c r="M24" i="4"/>
  <c r="D24" i="4"/>
  <c r="L23" i="4"/>
  <c r="O23" i="4" s="1"/>
  <c r="P23" i="4" s="1"/>
  <c r="L22" i="4"/>
  <c r="L21" i="4"/>
  <c r="L20" i="4"/>
  <c r="L19" i="4"/>
  <c r="L18" i="4"/>
  <c r="L8" i="4"/>
  <c r="L7" i="4"/>
  <c r="M23" i="4"/>
  <c r="M22" i="4"/>
  <c r="M21" i="4"/>
  <c r="M20" i="4"/>
  <c r="M19" i="4"/>
  <c r="M18" i="4"/>
  <c r="M8" i="4"/>
  <c r="M7" i="4"/>
  <c r="N23" i="4"/>
  <c r="N22" i="4"/>
  <c r="N21" i="4"/>
  <c r="N20" i="4"/>
  <c r="N19" i="4"/>
  <c r="N18" i="4"/>
  <c r="N8" i="4"/>
  <c r="N7" i="4"/>
  <c r="N6" i="4"/>
  <c r="M6" i="4"/>
  <c r="L6" i="4"/>
  <c r="N5" i="4"/>
  <c r="O5" i="4" s="1"/>
  <c r="P5" i="4" s="1"/>
  <c r="M5" i="4"/>
  <c r="L5" i="4"/>
  <c r="N4" i="4"/>
  <c r="O4" i="4" s="1"/>
  <c r="P4" i="4" s="1"/>
  <c r="M4" i="4"/>
  <c r="L4" i="4"/>
  <c r="N3" i="4"/>
  <c r="L3" i="4"/>
  <c r="M3" i="4"/>
  <c r="D3" i="4"/>
  <c r="G29" i="1"/>
  <c r="E29" i="1"/>
  <c r="E17" i="1"/>
  <c r="G17" i="1"/>
  <c r="D21" i="4"/>
  <c r="O16" i="4"/>
  <c r="D16" i="4"/>
  <c r="P16" i="4" s="1"/>
  <c r="O8" i="4"/>
  <c r="P8" i="4" s="1"/>
  <c r="D8" i="4"/>
  <c r="J25" i="4"/>
  <c r="C37" i="4" s="1"/>
  <c r="E37" i="4" s="1"/>
  <c r="F24" i="4"/>
  <c r="F23" i="4"/>
  <c r="G23" i="4" s="1"/>
  <c r="F22" i="4"/>
  <c r="F21" i="4"/>
  <c r="F20" i="4"/>
  <c r="F19" i="4"/>
  <c r="F18" i="4"/>
  <c r="F17" i="4"/>
  <c r="F16" i="4"/>
  <c r="F15" i="4"/>
  <c r="G15" i="4" s="1"/>
  <c r="F14" i="4"/>
  <c r="F13" i="4"/>
  <c r="F12" i="4"/>
  <c r="F11" i="4"/>
  <c r="F10" i="4"/>
  <c r="G10" i="4" s="1"/>
  <c r="F9" i="4"/>
  <c r="F8" i="4"/>
  <c r="F7" i="4"/>
  <c r="F6" i="4"/>
  <c r="F5" i="4"/>
  <c r="F4" i="4"/>
  <c r="E17" i="4"/>
  <c r="G17" i="4" s="1"/>
  <c r="E16" i="4"/>
  <c r="E15" i="4"/>
  <c r="E14" i="4"/>
  <c r="G14" i="4" s="1"/>
  <c r="E13" i="4"/>
  <c r="E12" i="4"/>
  <c r="E11" i="4"/>
  <c r="E10" i="4"/>
  <c r="E9" i="4"/>
  <c r="G9" i="4" s="1"/>
  <c r="E24" i="4"/>
  <c r="G24" i="4" s="1"/>
  <c r="E23" i="4"/>
  <c r="E22" i="4"/>
  <c r="E21" i="4"/>
  <c r="E20" i="4"/>
  <c r="E19" i="4"/>
  <c r="G19" i="4" s="1"/>
  <c r="E18" i="4"/>
  <c r="E8" i="4"/>
  <c r="E7" i="4"/>
  <c r="G7" i="4" s="1"/>
  <c r="E6" i="4"/>
  <c r="E4" i="4"/>
  <c r="G4" i="4" s="1"/>
  <c r="E5" i="4"/>
  <c r="D23" i="4"/>
  <c r="D22" i="4"/>
  <c r="D20" i="4"/>
  <c r="D19" i="4"/>
  <c r="P19" i="4" s="1"/>
  <c r="D18" i="4"/>
  <c r="D12" i="4"/>
  <c r="D10" i="4"/>
  <c r="D9" i="4"/>
  <c r="D7" i="4"/>
  <c r="D6" i="4"/>
  <c r="D25" i="4" s="1"/>
  <c r="D5" i="4"/>
  <c r="D4" i="4"/>
  <c r="E3" i="4"/>
  <c r="F3" i="4"/>
  <c r="I25" i="4"/>
  <c r="C36" i="4" s="1"/>
  <c r="E36" i="4" s="1"/>
  <c r="H25" i="4"/>
  <c r="E35" i="4"/>
  <c r="K25" i="4"/>
  <c r="C38" i="4" s="1"/>
  <c r="E38" i="4" s="1"/>
  <c r="G25" i="1"/>
  <c r="E25" i="1"/>
  <c r="G21" i="1"/>
  <c r="E21" i="1"/>
  <c r="G13" i="1"/>
  <c r="E13" i="1"/>
  <c r="E9" i="1"/>
  <c r="G9" i="1"/>
  <c r="O7" i="4"/>
  <c r="P7" i="4" s="1"/>
  <c r="O10" i="4"/>
  <c r="P10" i="4" s="1"/>
  <c r="G18" i="4"/>
  <c r="O19" i="4"/>
  <c r="G6" i="5"/>
  <c r="G17" i="5"/>
  <c r="G3" i="4"/>
  <c r="G8" i="4"/>
  <c r="G20" i="4"/>
  <c r="O6" i="4"/>
  <c r="P6" i="4" s="1"/>
  <c r="O18" i="4"/>
  <c r="P18" i="4" s="1"/>
  <c r="O22" i="4"/>
  <c r="G3" i="5"/>
  <c r="G7" i="5"/>
  <c r="G16" i="5"/>
  <c r="G20" i="5"/>
  <c r="O5" i="5"/>
  <c r="P5" i="5" s="1"/>
  <c r="O4" i="5"/>
  <c r="P4" i="5" s="1"/>
  <c r="O8" i="5"/>
  <c r="P8" i="5" s="1"/>
  <c r="O12" i="5"/>
  <c r="O14" i="5"/>
  <c r="P14" i="5" s="1"/>
  <c r="O23" i="5"/>
  <c r="P23" i="5" s="1"/>
  <c r="P12" i="5" l="1"/>
  <c r="P25" i="5" s="1"/>
  <c r="E39" i="5" s="1"/>
  <c r="E48" i="5" s="1"/>
  <c r="G16" i="4"/>
  <c r="O15" i="4"/>
  <c r="P15" i="4" s="1"/>
  <c r="O6" i="5"/>
  <c r="P6" i="5" s="1"/>
  <c r="P22" i="4"/>
  <c r="G11" i="4"/>
  <c r="P19" i="5"/>
  <c r="O11" i="4"/>
  <c r="P11" i="4" s="1"/>
  <c r="G5" i="5"/>
  <c r="G8" i="5"/>
  <c r="G18" i="5"/>
  <c r="O7" i="5"/>
  <c r="P7" i="5" s="1"/>
  <c r="P16" i="5"/>
  <c r="P20" i="5"/>
  <c r="O11" i="5"/>
  <c r="P11" i="5" s="1"/>
  <c r="G12" i="4"/>
  <c r="G6" i="4"/>
  <c r="G22" i="4"/>
  <c r="O24" i="4"/>
  <c r="P24" i="4" s="1"/>
  <c r="G9" i="5"/>
  <c r="G12" i="5"/>
  <c r="O3" i="5"/>
  <c r="P3" i="5" s="1"/>
  <c r="G5" i="4"/>
  <c r="G21" i="4"/>
  <c r="G13" i="4"/>
  <c r="G19" i="5"/>
  <c r="O20" i="4"/>
  <c r="P20" i="4" s="1"/>
  <c r="P9" i="4"/>
  <c r="O24" i="5"/>
  <c r="P24" i="5" s="1"/>
  <c r="O3" i="4"/>
  <c r="P3" i="4" s="1"/>
  <c r="P25" i="4" s="1"/>
  <c r="E39" i="4" s="1"/>
  <c r="E48" i="4" s="1"/>
  <c r="O21" i="4"/>
  <c r="P21" i="4" s="1"/>
  <c r="O17" i="4"/>
  <c r="P17" i="4" s="1"/>
  <c r="G4" i="5"/>
  <c r="G25" i="5" s="1"/>
  <c r="E30" i="5" s="1"/>
  <c r="E33" i="5" s="1"/>
  <c r="E50" i="5" l="1"/>
  <c r="G25" i="4"/>
  <c r="E30" i="4" s="1"/>
  <c r="E33" i="4" s="1"/>
  <c r="E50" i="4" s="1"/>
</calcChain>
</file>

<file path=xl/sharedStrings.xml><?xml version="1.0" encoding="utf-8"?>
<sst xmlns="http://schemas.openxmlformats.org/spreadsheetml/2006/main" count="303" uniqueCount="131">
  <si>
    <t>Klasse:</t>
  </si>
  <si>
    <t>Klubafregning til Distriktet JF / DCU:</t>
  </si>
  <si>
    <t>Klubafregning til Distriktet SJ / DCU:</t>
  </si>
  <si>
    <t>A</t>
  </si>
  <si>
    <t>U17</t>
  </si>
  <si>
    <t>* Dommervogn til konkurrenceløb Sjælland: 4000,- (ubegrænset antal anvendelser ved åbne løb for alle klasser, inkl. nødvendigt udstyr)</t>
  </si>
  <si>
    <t>* Dommervogn til konkurrenceløb Jylland-Fyn: 0,- (inkl. nødvendigt udstyr)</t>
  </si>
  <si>
    <t>DCU fond</t>
  </si>
  <si>
    <t>DCU IT gebyr</t>
  </si>
  <si>
    <t>Distrikt</t>
  </si>
  <si>
    <t>Pr. rytter i alt</t>
  </si>
  <si>
    <t>Resultat</t>
  </si>
  <si>
    <t>Samlede udgifter</t>
  </si>
  <si>
    <t>Andet</t>
  </si>
  <si>
    <t>Samaritter</t>
  </si>
  <si>
    <t>Toiletvogn</t>
  </si>
  <si>
    <t>Kontroltjeneste</t>
  </si>
  <si>
    <t>Forplejning</t>
  </si>
  <si>
    <t>Dommervogn</t>
  </si>
  <si>
    <t>Beregnet</t>
  </si>
  <si>
    <t>Pokaler</t>
  </si>
  <si>
    <t>Samlede indtægter</t>
  </si>
  <si>
    <t>Sponsorat</t>
  </si>
  <si>
    <t>Startpenge</t>
  </si>
  <si>
    <t>Økonomi:</t>
  </si>
  <si>
    <t>H70</t>
  </si>
  <si>
    <t>H60</t>
  </si>
  <si>
    <t>H50</t>
  </si>
  <si>
    <t>H40</t>
  </si>
  <si>
    <t>D50</t>
  </si>
  <si>
    <t>D40</t>
  </si>
  <si>
    <t>Dame B</t>
  </si>
  <si>
    <t>Dame A</t>
  </si>
  <si>
    <t>B</t>
  </si>
  <si>
    <t>Total startpenge</t>
  </si>
  <si>
    <t>U19</t>
  </si>
  <si>
    <t>U11</t>
  </si>
  <si>
    <t>U11P</t>
  </si>
  <si>
    <t>U13</t>
  </si>
  <si>
    <t>U13P</t>
  </si>
  <si>
    <t>U15</t>
  </si>
  <si>
    <t>U15P</t>
  </si>
  <si>
    <t>U19P</t>
  </si>
  <si>
    <t>U17P</t>
  </si>
  <si>
    <t>U11-U15</t>
  </si>
  <si>
    <t>Klasse</t>
  </si>
  <si>
    <t>Løbsledelse</t>
  </si>
  <si>
    <t>x</t>
  </si>
  <si>
    <t>Startgebyr (Max):</t>
  </si>
  <si>
    <t>Præmiesum</t>
  </si>
  <si>
    <t>Deltagere rettidig tilmeldt</t>
  </si>
  <si>
    <t>Deltagere eftertilmeldt</t>
  </si>
  <si>
    <t>Motion - voksen</t>
  </si>
  <si>
    <t>Motion - barn</t>
  </si>
  <si>
    <t>Deltager i alt</t>
  </si>
  <si>
    <t>Præmiesum kr.</t>
  </si>
  <si>
    <t>Antal Pokaler</t>
  </si>
  <si>
    <t>DCU It gebyr</t>
  </si>
  <si>
    <t>DCU Fond</t>
  </si>
  <si>
    <t>Distriktsafgift</t>
  </si>
  <si>
    <t>DCU og Distriktafregning
pr. rytter</t>
  </si>
  <si>
    <t>DCU og Distriktafregning
i alt</t>
  </si>
  <si>
    <t>DCU Fond, DCU it-gebyr, Distrikstsafgift</t>
  </si>
  <si>
    <t>Antal</t>
  </si>
  <si>
    <t>á</t>
  </si>
  <si>
    <t>Sum</t>
  </si>
  <si>
    <t>Startpenge takst</t>
  </si>
  <si>
    <t>Startpenge takst eftertilmleding</t>
  </si>
  <si>
    <t>Indtast/revider i grønne felter!</t>
  </si>
  <si>
    <t>Salgsbod</t>
  </si>
  <si>
    <t>for national kommissær/fotobemanding.</t>
  </si>
  <si>
    <t>* Til UCI løb: Arrangør forestår alt afregning direkte med international kommissær, derudover står arrangør for fortæring og overnatning</t>
  </si>
  <si>
    <t>Senior / U19</t>
  </si>
  <si>
    <t>Motion voksen</t>
  </si>
  <si>
    <t>Motion barn</t>
  </si>
  <si>
    <t>Antal Blomster/Bånd</t>
  </si>
  <si>
    <t>Antal Naturalier</t>
  </si>
  <si>
    <t>Blomster/Bånd</t>
  </si>
  <si>
    <t>Naturalier</t>
  </si>
  <si>
    <t>I alt</t>
  </si>
  <si>
    <t>Eftertilmelding (Max):</t>
  </si>
  <si>
    <t>Indtast i "sum"</t>
  </si>
  <si>
    <t>Indtast i "á"</t>
  </si>
  <si>
    <t>Herre &amp; Dame Elite</t>
  </si>
  <si>
    <t>Obs.  I Cross-Cuppen er der samkørsel, og cuppen bliver afviklet efter særlige cup-regler.</t>
  </si>
  <si>
    <t>Antal ryttere</t>
  </si>
  <si>
    <t>Præmier</t>
  </si>
  <si>
    <t>73+</t>
  </si>
  <si>
    <t>70-72</t>
  </si>
  <si>
    <t>67-69</t>
  </si>
  <si>
    <t>64-66</t>
  </si>
  <si>
    <t>61-63</t>
  </si>
  <si>
    <t>58-60</t>
  </si>
  <si>
    <t>55-57</t>
  </si>
  <si>
    <t>52-54</t>
  </si>
  <si>
    <t>49-51</t>
  </si>
  <si>
    <t>46-48</t>
  </si>
  <si>
    <t>43-45</t>
  </si>
  <si>
    <t>40-42</t>
  </si>
  <si>
    <t>37-39</t>
  </si>
  <si>
    <t>34-36</t>
  </si>
  <si>
    <t>31-33</t>
  </si>
  <si>
    <t>28-30</t>
  </si>
  <si>
    <t>25-27</t>
  </si>
  <si>
    <t>22-24</t>
  </si>
  <si>
    <t>19-21</t>
  </si>
  <si>
    <t>16-18</t>
  </si>
  <si>
    <t>13-15</t>
  </si>
  <si>
    <t>10-12</t>
  </si>
  <si>
    <t>1-9</t>
  </si>
  <si>
    <t>U17 &amp; U17p</t>
  </si>
  <si>
    <t>Cykle Cross: Startpenge og distriktsafregning 2022/2023:</t>
  </si>
  <si>
    <t>Herrer A, Dame A</t>
  </si>
  <si>
    <r>
      <t xml:space="preserve">Præmiering ved cykelløb 2022/2023, </t>
    </r>
    <r>
      <rPr>
        <b/>
        <sz val="14"/>
        <color rgb="FF000000"/>
        <rFont val="Calibri"/>
        <family val="2"/>
        <scheme val="minor"/>
      </rPr>
      <t>Cykle cross:</t>
    </r>
  </si>
  <si>
    <t>51+</t>
  </si>
  <si>
    <t>46-50</t>
  </si>
  <si>
    <t>41-45</t>
  </si>
  <si>
    <t>36-40</t>
  </si>
  <si>
    <t>31-35</t>
  </si>
  <si>
    <t xml:space="preserve">Ved distriktsmesterskaber står arrangørklubben for præmierne, og distriktet leverer medaljerne til konkurrenceklasser.
</t>
  </si>
  <si>
    <t>Nedennævnte beløb er minimums præmiesatser fastsat af Distrikterne efter indstilling fra cross udvalg for sæson 2022/2023.</t>
  </si>
  <si>
    <t>Ved tvivlsspørgsmål rettes henvendelse til cross udvalget.</t>
  </si>
  <si>
    <t>U19, U19P, HB og DB</t>
  </si>
  <si>
    <t>For masterklasserne (H40, H50, H60, H70, D40, D50) udløses præmier pr  påbegyndt tilmelding inkl. efteranmeldelser i forholdet 1:3. (Fx: 7</t>
  </si>
  <si>
    <t>tilmeldte  rytter = 3 præmier). Max krav er 5 præmier. Der præmieres med Blomster/naturalier.</t>
  </si>
  <si>
    <t>tilmeldte  rytter = 3 præmier). Max krav er 25 præmier. Der præmieres med pokaler.</t>
  </si>
  <si>
    <t>For børneklasserne (U11P, U11, U13P, U13, U15P, U15) udløses præmier pr  påbegyndt tilmelding inkl. efteranmeldelser i forholdet 1:3. (Fx: 7</t>
  </si>
  <si>
    <t>For U17P, U17 udløses præmier pr  påbegyndt tilmelding inkl. efteranmeldelser i forholdet 1:3. (Fx: 7</t>
  </si>
  <si>
    <t>tilmeldte  rytter = 3 præmier). Max krav er 25 præmier. præmier iht skema.</t>
  </si>
  <si>
    <t>For DA, A, DB, B, U19P, U19 udløses præmier pr påbegyndt tilmelding inkl. efteranmeldelser i forholdet 1:3 op til 30 tilmeldte ryttere og herefter i forholdet</t>
  </si>
  <si>
    <t>1:5 op til 15 præmier. Fx: 4 tilmeldte rytter = 2 præmier, 31 tilmeldte = 11 præmier osv). For max antal præmier og takster se skema.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</si>
</sst>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1"/>
      </patternFill>
    </fill>
    <fill>
      <patternFill patternType="solid">
        <fgColor rgb="FF92D050"/>
        <bgColor indexed="3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165" fontId="3" fillId="0" borderId="26" xfId="1" applyNumberFormat="1" applyFont="1" applyFill="1" applyBorder="1" applyAlignment="1">
      <alignment vertical="center" wrapText="1"/>
    </xf>
    <xf numFmtId="165" fontId="3" fillId="0" borderId="28" xfId="1" applyNumberFormat="1" applyFont="1" applyFill="1" applyBorder="1" applyAlignment="1">
      <alignment vertical="center" wrapText="1"/>
    </xf>
    <xf numFmtId="165" fontId="3" fillId="0" borderId="20" xfId="1" applyNumberFormat="1" applyFont="1" applyFill="1" applyBorder="1" applyAlignment="1">
      <alignment vertical="center" wrapText="1"/>
    </xf>
    <xf numFmtId="166" fontId="3" fillId="0" borderId="26" xfId="1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top"/>
    </xf>
    <xf numFmtId="0" fontId="0" fillId="0" borderId="0" xfId="0" applyFont="1"/>
    <xf numFmtId="0" fontId="7" fillId="0" borderId="0" xfId="2" applyFont="1" applyFill="1" applyBorder="1" applyAlignment="1"/>
    <xf numFmtId="0" fontId="7" fillId="0" borderId="0" xfId="2" applyFont="1" applyBorder="1" applyAlignment="1"/>
    <xf numFmtId="0" fontId="9" fillId="5" borderId="24" xfId="2" applyFont="1" applyFill="1" applyBorder="1" applyAlignment="1">
      <alignment horizontal="left"/>
    </xf>
    <xf numFmtId="0" fontId="7" fillId="5" borderId="22" xfId="2" applyFont="1" applyFill="1" applyBorder="1" applyAlignment="1">
      <alignment horizontal="left"/>
    </xf>
    <xf numFmtId="0" fontId="7" fillId="5" borderId="22" xfId="2" applyFont="1" applyFill="1" applyBorder="1"/>
    <xf numFmtId="0" fontId="7" fillId="0" borderId="22" xfId="2" applyFont="1" applyBorder="1"/>
    <xf numFmtId="0" fontId="7" fillId="0" borderId="23" xfId="2" applyFont="1" applyBorder="1"/>
    <xf numFmtId="0" fontId="7" fillId="0" borderId="31" xfId="2" applyFont="1" applyBorder="1"/>
    <xf numFmtId="0" fontId="7" fillId="0" borderId="0" xfId="2" applyFont="1"/>
    <xf numFmtId="0" fontId="8" fillId="2" borderId="1" xfId="2" applyFont="1" applyFill="1" applyBorder="1"/>
    <xf numFmtId="0" fontId="8" fillId="9" borderId="11" xfId="2" applyFont="1" applyFill="1" applyBorder="1" applyAlignment="1">
      <alignment textRotation="90"/>
    </xf>
    <xf numFmtId="0" fontId="8" fillId="0" borderId="12" xfId="2" applyFont="1" applyFill="1" applyBorder="1" applyAlignment="1">
      <alignment textRotation="90"/>
    </xf>
    <xf numFmtId="0" fontId="8" fillId="9" borderId="12" xfId="2" applyFont="1" applyFill="1" applyBorder="1" applyAlignment="1">
      <alignment textRotation="90"/>
    </xf>
    <xf numFmtId="0" fontId="8" fillId="0" borderId="32" xfId="2" applyFont="1" applyFill="1" applyBorder="1" applyAlignment="1">
      <alignment textRotation="90"/>
    </xf>
    <xf numFmtId="0" fontId="7" fillId="8" borderId="21" xfId="2" applyFont="1" applyFill="1" applyBorder="1"/>
    <xf numFmtId="0" fontId="7" fillId="6" borderId="9" xfId="2" applyFont="1" applyFill="1" applyBorder="1"/>
    <xf numFmtId="0" fontId="7" fillId="6" borderId="20" xfId="2" applyFont="1" applyFill="1" applyBorder="1"/>
    <xf numFmtId="0" fontId="8" fillId="0" borderId="10" xfId="2" applyFont="1" applyFill="1" applyBorder="1"/>
    <xf numFmtId="0" fontId="7" fillId="0" borderId="10" xfId="2" applyFont="1" applyFill="1" applyBorder="1"/>
    <xf numFmtId="0" fontId="7" fillId="5" borderId="10" xfId="2" applyFont="1" applyFill="1" applyBorder="1"/>
    <xf numFmtId="0" fontId="7" fillId="0" borderId="33" xfId="2" applyFont="1" applyFill="1" applyBorder="1"/>
    <xf numFmtId="0" fontId="7" fillId="7" borderId="8" xfId="2" applyFont="1" applyFill="1" applyBorder="1"/>
    <xf numFmtId="0" fontId="7" fillId="6" borderId="4" xfId="2" applyFont="1" applyFill="1" applyBorder="1"/>
    <xf numFmtId="0" fontId="7" fillId="6" borderId="19" xfId="2" applyFont="1" applyFill="1" applyBorder="1"/>
    <xf numFmtId="0" fontId="8" fillId="0" borderId="3" xfId="2" applyFont="1" applyFill="1" applyBorder="1"/>
    <xf numFmtId="0" fontId="7" fillId="0" borderId="3" xfId="2" applyFont="1" applyFill="1" applyBorder="1"/>
    <xf numFmtId="0" fontId="7" fillId="5" borderId="3" xfId="2" applyFont="1" applyFill="1" applyBorder="1"/>
    <xf numFmtId="0" fontId="7" fillId="0" borderId="5" xfId="2" applyFont="1" applyFill="1" applyBorder="1"/>
    <xf numFmtId="0" fontId="7" fillId="0" borderId="8" xfId="2" applyFont="1" applyFill="1" applyBorder="1"/>
    <xf numFmtId="0" fontId="7" fillId="4" borderId="8" xfId="2" applyFont="1" applyFill="1" applyBorder="1"/>
    <xf numFmtId="0" fontId="8" fillId="5" borderId="10" xfId="2" applyFont="1" applyFill="1" applyBorder="1"/>
    <xf numFmtId="0" fontId="7" fillId="4" borderId="18" xfId="2" applyFont="1" applyFill="1" applyBorder="1"/>
    <xf numFmtId="0" fontId="7" fillId="6" borderId="15" xfId="2" applyFont="1" applyFill="1" applyBorder="1"/>
    <xf numFmtId="0" fontId="7" fillId="6" borderId="17" xfId="2" applyFont="1" applyFill="1" applyBorder="1"/>
    <xf numFmtId="0" fontId="8" fillId="0" borderId="14" xfId="2" applyFont="1" applyFill="1" applyBorder="1"/>
    <xf numFmtId="0" fontId="7" fillId="0" borderId="14" xfId="2" applyFont="1" applyFill="1" applyBorder="1"/>
    <xf numFmtId="0" fontId="7" fillId="5" borderId="14" xfId="2" applyFont="1" applyFill="1" applyBorder="1"/>
    <xf numFmtId="0" fontId="7" fillId="0" borderId="34" xfId="2" applyFont="1" applyFill="1" applyBorder="1"/>
    <xf numFmtId="0" fontId="10" fillId="2" borderId="1" xfId="2" applyFont="1" applyFill="1" applyBorder="1"/>
    <xf numFmtId="0" fontId="10" fillId="2" borderId="11" xfId="2" applyFont="1" applyFill="1" applyBorder="1"/>
    <xf numFmtId="0" fontId="10" fillId="2" borderId="12" xfId="2" applyFont="1" applyFill="1" applyBorder="1"/>
    <xf numFmtId="0" fontId="10" fillId="3" borderId="12" xfId="2" applyFont="1" applyFill="1" applyBorder="1"/>
    <xf numFmtId="0" fontId="10" fillId="2" borderId="16" xfId="2" applyFont="1" applyFill="1" applyBorder="1"/>
    <xf numFmtId="0" fontId="10" fillId="3" borderId="32" xfId="2" applyFont="1" applyFill="1" applyBorder="1"/>
    <xf numFmtId="0" fontId="10" fillId="2" borderId="0" xfId="2" applyFont="1" applyFill="1" applyBorder="1"/>
    <xf numFmtId="0" fontId="10" fillId="3" borderId="0" xfId="2" applyFont="1" applyFill="1" applyBorder="1"/>
    <xf numFmtId="0" fontId="11" fillId="5" borderId="24" xfId="2" applyFont="1" applyFill="1" applyBorder="1" applyAlignment="1">
      <alignment horizontal="left"/>
    </xf>
    <xf numFmtId="0" fontId="7" fillId="5" borderId="0" xfId="2" applyFont="1" applyFill="1"/>
    <xf numFmtId="0" fontId="12" fillId="0" borderId="3" xfId="2" applyFont="1" applyBorder="1"/>
    <xf numFmtId="0" fontId="13" fillId="0" borderId="3" xfId="2" applyFont="1" applyBorder="1" applyAlignment="1">
      <alignment horizontal="left"/>
    </xf>
    <xf numFmtId="0" fontId="13" fillId="0" borderId="2" xfId="2" applyFont="1" applyBorder="1" applyAlignment="1">
      <alignment horizontal="left"/>
    </xf>
    <xf numFmtId="0" fontId="7" fillId="0" borderId="0" xfId="2" applyFont="1" applyBorder="1"/>
    <xf numFmtId="0" fontId="7" fillId="0" borderId="0" xfId="2" applyFont="1" applyBorder="1" applyAlignment="1">
      <alignment horizontal="center"/>
    </xf>
    <xf numFmtId="0" fontId="12" fillId="0" borderId="3" xfId="2" applyFont="1" applyFill="1" applyBorder="1"/>
    <xf numFmtId="0" fontId="13" fillId="0" borderId="3" xfId="2" applyFont="1" applyFill="1" applyBorder="1" applyAlignment="1">
      <alignment horizontal="left"/>
    </xf>
    <xf numFmtId="0" fontId="13" fillId="0" borderId="3" xfId="2" applyFont="1" applyFill="1" applyBorder="1"/>
    <xf numFmtId="0" fontId="13" fillId="0" borderId="3" xfId="2" applyFont="1" applyBorder="1"/>
    <xf numFmtId="0" fontId="13" fillId="0" borderId="0" xfId="2" applyFont="1" applyBorder="1" applyAlignment="1">
      <alignment horizontal="left"/>
    </xf>
    <xf numFmtId="0" fontId="3" fillId="0" borderId="3" xfId="2" applyFont="1" applyFill="1" applyBorder="1"/>
    <xf numFmtId="4" fontId="3" fillId="0" borderId="3" xfId="2" quotePrefix="1" applyNumberFormat="1" applyFont="1" applyFill="1" applyBorder="1"/>
    <xf numFmtId="4" fontId="3" fillId="0" borderId="3" xfId="2" applyNumberFormat="1" applyFont="1" applyFill="1" applyBorder="1"/>
    <xf numFmtId="1" fontId="13" fillId="0" borderId="3" xfId="2" applyNumberFormat="1" applyFont="1" applyBorder="1"/>
    <xf numFmtId="0" fontId="13" fillId="0" borderId="0" xfId="2" applyFont="1"/>
    <xf numFmtId="0" fontId="3" fillId="5" borderId="3" xfId="2" applyFont="1" applyFill="1" applyBorder="1"/>
    <xf numFmtId="1" fontId="3" fillId="5" borderId="3" xfId="2" applyNumberFormat="1" applyFont="1" applyFill="1" applyBorder="1"/>
    <xf numFmtId="1" fontId="3" fillId="0" borderId="3" xfId="2" applyNumberFormat="1" applyFont="1" applyFill="1" applyBorder="1"/>
    <xf numFmtId="3" fontId="3" fillId="0" borderId="3" xfId="2" applyNumberFormat="1" applyFont="1" applyFill="1" applyBorder="1"/>
    <xf numFmtId="0" fontId="3" fillId="0" borderId="3" xfId="2" applyFont="1" applyFill="1" applyBorder="1" applyAlignment="1">
      <alignment wrapText="1"/>
    </xf>
    <xf numFmtId="0" fontId="13" fillId="0" borderId="0" xfId="2" applyFont="1" applyFill="1" applyBorder="1"/>
    <xf numFmtId="0" fontId="7" fillId="0" borderId="0" xfId="2" applyFont="1" applyBorder="1" applyAlignment="1">
      <alignment horizontal="left"/>
    </xf>
    <xf numFmtId="0" fontId="8" fillId="0" borderId="0" xfId="2" applyFont="1" applyBorder="1"/>
    <xf numFmtId="0" fontId="13" fillId="0" borderId="0" xfId="2" applyFont="1" applyFill="1"/>
    <xf numFmtId="0" fontId="13" fillId="0" borderId="0" xfId="2" applyFont="1" applyBorder="1"/>
    <xf numFmtId="0" fontId="14" fillId="0" borderId="0" xfId="0" applyFont="1" applyAlignment="1">
      <alignment vertical="center"/>
    </xf>
    <xf numFmtId="0" fontId="17" fillId="0" borderId="35" xfId="3" applyFont="1" applyFill="1" applyBorder="1" applyAlignment="1">
      <alignment horizontal="center" vertical="top" wrapText="1"/>
    </xf>
    <xf numFmtId="1" fontId="18" fillId="0" borderId="35" xfId="3" applyNumberFormat="1" applyFont="1" applyFill="1" applyBorder="1" applyAlignment="1">
      <alignment horizontal="center" vertical="top" shrinkToFit="1"/>
    </xf>
    <xf numFmtId="1" fontId="18" fillId="0" borderId="35" xfId="3" applyNumberFormat="1" applyFont="1" applyFill="1" applyBorder="1" applyAlignment="1">
      <alignment horizontal="left" vertical="top" indent="1" shrinkToFit="1"/>
    </xf>
    <xf numFmtId="0" fontId="17" fillId="0" borderId="0" xfId="3" applyFont="1" applyFill="1" applyBorder="1" applyAlignment="1">
      <alignment horizontal="center" vertical="top" wrapText="1"/>
    </xf>
    <xf numFmtId="1" fontId="18" fillId="0" borderId="0" xfId="3" applyNumberFormat="1" applyFont="1" applyFill="1" applyBorder="1" applyAlignment="1">
      <alignment horizontal="center" vertical="top" shrinkToFit="1"/>
    </xf>
    <xf numFmtId="1" fontId="18" fillId="0" borderId="0" xfId="3" applyNumberFormat="1" applyFont="1" applyFill="1" applyBorder="1" applyAlignment="1">
      <alignment horizontal="right" vertical="top" indent="1" shrinkToFit="1"/>
    </xf>
    <xf numFmtId="0" fontId="17" fillId="0" borderId="35" xfId="0" applyFont="1" applyFill="1" applyBorder="1" applyAlignment="1">
      <alignment horizontal="center" vertical="top" wrapText="1"/>
    </xf>
    <xf numFmtId="1" fontId="18" fillId="0" borderId="35" xfId="0" applyNumberFormat="1" applyFont="1" applyFill="1" applyBorder="1" applyAlignment="1">
      <alignment horizontal="center" vertical="top" shrinkToFit="1"/>
    </xf>
    <xf numFmtId="1" fontId="18" fillId="0" borderId="35" xfId="0" applyNumberFormat="1" applyFont="1" applyFill="1" applyBorder="1" applyAlignment="1">
      <alignment horizontal="right" vertical="top" indent="1" shrinkToFit="1"/>
    </xf>
    <xf numFmtId="1" fontId="18" fillId="0" borderId="35" xfId="0" applyNumberFormat="1" applyFont="1" applyFill="1" applyBorder="1" applyAlignment="1">
      <alignment horizontal="left" vertical="top" indent="1" shrinkToFit="1"/>
    </xf>
    <xf numFmtId="0" fontId="18" fillId="0" borderId="35" xfId="4" applyFont="1" applyBorder="1" applyAlignment="1">
      <alignment horizontal="left" vertical="top"/>
    </xf>
    <xf numFmtId="1" fontId="18" fillId="0" borderId="35" xfId="4" applyNumberFormat="1" applyFont="1" applyBorder="1" applyAlignment="1">
      <alignment horizontal="center" vertical="top"/>
    </xf>
    <xf numFmtId="1" fontId="18" fillId="0" borderId="35" xfId="4" applyNumberFormat="1" applyFont="1" applyBorder="1" applyAlignment="1">
      <alignment horizontal="left" vertical="top"/>
    </xf>
    <xf numFmtId="0" fontId="18" fillId="0" borderId="35" xfId="4" applyFont="1" applyBorder="1" applyAlignment="1">
      <alignment horizontal="center" vertical="top"/>
    </xf>
    <xf numFmtId="0" fontId="20" fillId="0" borderId="0" xfId="0" applyFont="1"/>
    <xf numFmtId="164" fontId="20" fillId="0" borderId="0" xfId="1" applyFont="1"/>
    <xf numFmtId="0" fontId="18" fillId="0" borderId="35" xfId="3" applyFont="1" applyFill="1" applyBorder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 applyFill="1"/>
    <xf numFmtId="0" fontId="18" fillId="0" borderId="0" xfId="3" applyFont="1" applyFill="1" applyBorder="1" applyAlignment="1">
      <alignment horizontal="left" wrapText="1"/>
    </xf>
    <xf numFmtId="0" fontId="20" fillId="0" borderId="35" xfId="0" applyFont="1" applyFill="1" applyBorder="1" applyAlignment="1">
      <alignment horizontal="left" wrapText="1"/>
    </xf>
    <xf numFmtId="164" fontId="20" fillId="0" borderId="0" xfId="1" applyFont="1" applyAlignment="1">
      <alignment horizontal="center"/>
    </xf>
    <xf numFmtId="0" fontId="17" fillId="0" borderId="0" xfId="2" applyFont="1" applyFill="1" applyAlignment="1">
      <alignment horizontal="left"/>
    </xf>
    <xf numFmtId="0" fontId="18" fillId="0" borderId="0" xfId="4" applyFont="1" applyBorder="1" applyAlignment="1">
      <alignment horizontal="left" vertical="top"/>
    </xf>
    <xf numFmtId="1" fontId="18" fillId="0" borderId="0" xfId="4" applyNumberFormat="1" applyFont="1" applyBorder="1" applyAlignment="1">
      <alignment horizontal="center" vertical="top"/>
    </xf>
    <xf numFmtId="1" fontId="18" fillId="0" borderId="0" xfId="4" applyNumberFormat="1" applyFont="1" applyBorder="1" applyAlignment="1">
      <alignment horizontal="left" vertical="top"/>
    </xf>
    <xf numFmtId="0" fontId="19" fillId="0" borderId="0" xfId="2" applyFont="1" applyFill="1" applyAlignment="1"/>
    <xf numFmtId="0" fontId="19" fillId="0" borderId="0" xfId="3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1" fontId="3" fillId="0" borderId="25" xfId="1" applyNumberFormat="1" applyFont="1" applyFill="1" applyBorder="1" applyAlignment="1">
      <alignment horizontal="center" vertical="center" wrapText="1"/>
    </xf>
    <xf numFmtId="1" fontId="3" fillId="0" borderId="13" xfId="1" applyNumberFormat="1" applyFont="1" applyFill="1" applyBorder="1" applyAlignment="1">
      <alignment horizontal="center" vertical="center" wrapText="1"/>
    </xf>
    <xf numFmtId="1" fontId="3" fillId="0" borderId="10" xfId="1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1" fontId="3" fillId="0" borderId="13" xfId="1" applyNumberFormat="1" applyFont="1" applyFill="1" applyBorder="1" applyAlignment="1">
      <alignment horizontal="center" vertical="center"/>
    </xf>
    <xf numFmtId="1" fontId="3" fillId="0" borderId="10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</cellXfs>
  <cellStyles count="5">
    <cellStyle name="K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1">
    <dxf>
      <font>
        <b val="0"/>
        <condense val="0"/>
        <extend val="0"/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1</xdr:rowOff>
    </xdr:from>
    <xdr:to>
      <xdr:col>6</xdr:col>
      <xdr:colOff>838200</xdr:colOff>
      <xdr:row>0</xdr:row>
      <xdr:rowOff>247650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7572376" y="1"/>
          <a:ext cx="838199" cy="2476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206376</xdr:colOff>
      <xdr:row>0</xdr:row>
      <xdr:rowOff>85725</xdr:rowOff>
    </xdr:from>
    <xdr:to>
      <xdr:col>26</xdr:col>
      <xdr:colOff>25400</xdr:colOff>
      <xdr:row>1</xdr:row>
      <xdr:rowOff>63499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9226551" y="85725"/>
          <a:ext cx="847724" cy="2444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10583</xdr:rowOff>
    </xdr:from>
    <xdr:to>
      <xdr:col>15</xdr:col>
      <xdr:colOff>425450</xdr:colOff>
      <xdr:row>0</xdr:row>
      <xdr:rowOff>391583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7990417" y="10583"/>
          <a:ext cx="933450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zoomScaleNormal="100" workbookViewId="0">
      <selection activeCell="A10" sqref="A10:A13"/>
    </sheetView>
  </sheetViews>
  <sheetFormatPr defaultColWidth="9.140625" defaultRowHeight="15" x14ac:dyDescent="0.25"/>
  <cols>
    <col min="1" max="1" width="14.7109375" style="14" customWidth="1"/>
    <col min="2" max="2" width="18.85546875" style="14" customWidth="1"/>
    <col min="3" max="3" width="20" style="14" customWidth="1"/>
    <col min="4" max="4" width="20" style="14" bestFit="1" customWidth="1"/>
    <col min="5" max="5" width="20" style="3" bestFit="1" customWidth="1"/>
    <col min="6" max="6" width="20" style="14" bestFit="1" customWidth="1"/>
    <col min="7" max="7" width="18.28515625" style="3" bestFit="1" customWidth="1"/>
    <col min="8" max="8" width="3.5703125" style="14" customWidth="1"/>
    <col min="9" max="16384" width="9.140625" style="14"/>
  </cols>
  <sheetData>
    <row r="1" spans="1:7" ht="21" x14ac:dyDescent="0.2">
      <c r="A1" s="88" t="s">
        <v>111</v>
      </c>
      <c r="G1" s="13"/>
    </row>
    <row r="2" spans="1:7" ht="21" x14ac:dyDescent="0.2">
      <c r="A2" s="88"/>
      <c r="G2" s="13"/>
    </row>
    <row r="3" spans="1:7" ht="21" x14ac:dyDescent="0.25">
      <c r="A3" s="88" t="s">
        <v>84</v>
      </c>
      <c r="G3" s="13"/>
    </row>
    <row r="4" spans="1:7" ht="21" x14ac:dyDescent="0.2">
      <c r="A4" s="88"/>
      <c r="G4" s="13"/>
    </row>
    <row r="5" spans="1:7" ht="30" x14ac:dyDescent="0.2">
      <c r="A5" s="4" t="s">
        <v>0</v>
      </c>
      <c r="B5" s="5" t="s">
        <v>48</v>
      </c>
      <c r="C5" s="5" t="s">
        <v>80</v>
      </c>
      <c r="D5" s="127" t="s">
        <v>1</v>
      </c>
      <c r="E5" s="128"/>
      <c r="F5" s="127" t="s">
        <v>2</v>
      </c>
      <c r="G5" s="129"/>
    </row>
    <row r="6" spans="1:7" ht="15.75" x14ac:dyDescent="0.25">
      <c r="A6" s="121" t="s">
        <v>112</v>
      </c>
      <c r="B6" s="124">
        <v>205</v>
      </c>
      <c r="C6" s="118">
        <v>350</v>
      </c>
      <c r="D6" s="6" t="s">
        <v>7</v>
      </c>
      <c r="E6" s="9">
        <v>15</v>
      </c>
      <c r="F6" s="6" t="s">
        <v>7</v>
      </c>
      <c r="G6" s="9">
        <v>15</v>
      </c>
    </row>
    <row r="7" spans="1:7" ht="15.75" x14ac:dyDescent="0.25">
      <c r="A7" s="122"/>
      <c r="B7" s="125"/>
      <c r="C7" s="119"/>
      <c r="D7" s="7" t="s">
        <v>8</v>
      </c>
      <c r="E7" s="10">
        <v>10</v>
      </c>
      <c r="F7" s="7" t="s">
        <v>8</v>
      </c>
      <c r="G7" s="10">
        <v>10</v>
      </c>
    </row>
    <row r="8" spans="1:7" ht="15.75" x14ac:dyDescent="0.25">
      <c r="A8" s="122"/>
      <c r="B8" s="125"/>
      <c r="C8" s="119"/>
      <c r="D8" s="7" t="s">
        <v>9</v>
      </c>
      <c r="E8" s="10">
        <v>14</v>
      </c>
      <c r="F8" s="7" t="s">
        <v>9</v>
      </c>
      <c r="G8" s="10">
        <v>45</v>
      </c>
    </row>
    <row r="9" spans="1:7" ht="15.75" x14ac:dyDescent="0.25">
      <c r="A9" s="123"/>
      <c r="B9" s="126"/>
      <c r="C9" s="120"/>
      <c r="D9" s="8" t="s">
        <v>10</v>
      </c>
      <c r="E9" s="11">
        <f>SUM(E6:E8)</f>
        <v>39</v>
      </c>
      <c r="F9" s="8" t="s">
        <v>10</v>
      </c>
      <c r="G9" s="11">
        <f>SUM(G6:G8)</f>
        <v>70</v>
      </c>
    </row>
    <row r="10" spans="1:7" ht="15.75" customHeight="1" x14ac:dyDescent="0.25">
      <c r="A10" s="121" t="s">
        <v>72</v>
      </c>
      <c r="B10" s="124">
        <v>180</v>
      </c>
      <c r="C10" s="118">
        <v>300</v>
      </c>
      <c r="D10" s="6" t="s">
        <v>7</v>
      </c>
      <c r="E10" s="9">
        <v>15</v>
      </c>
      <c r="F10" s="6" t="s">
        <v>7</v>
      </c>
      <c r="G10" s="9">
        <v>15</v>
      </c>
    </row>
    <row r="11" spans="1:7" ht="15.75" x14ac:dyDescent="0.25">
      <c r="A11" s="122"/>
      <c r="B11" s="125"/>
      <c r="C11" s="119"/>
      <c r="D11" s="7" t="s">
        <v>8</v>
      </c>
      <c r="E11" s="10">
        <v>10</v>
      </c>
      <c r="F11" s="7" t="s">
        <v>8</v>
      </c>
      <c r="G11" s="10">
        <v>10</v>
      </c>
    </row>
    <row r="12" spans="1:7" ht="15.75" x14ac:dyDescent="0.25">
      <c r="A12" s="122"/>
      <c r="B12" s="125"/>
      <c r="C12" s="119"/>
      <c r="D12" s="7" t="s">
        <v>9</v>
      </c>
      <c r="E12" s="10">
        <v>14</v>
      </c>
      <c r="F12" s="7" t="s">
        <v>9</v>
      </c>
      <c r="G12" s="10">
        <v>45</v>
      </c>
    </row>
    <row r="13" spans="1:7" ht="15.75" x14ac:dyDescent="0.25">
      <c r="A13" s="123"/>
      <c r="B13" s="126"/>
      <c r="C13" s="120"/>
      <c r="D13" s="8" t="s">
        <v>10</v>
      </c>
      <c r="E13" s="11">
        <f>SUM(E10:E12)</f>
        <v>39</v>
      </c>
      <c r="F13" s="8" t="s">
        <v>10</v>
      </c>
      <c r="G13" s="11">
        <f>SUM(G10:G12)</f>
        <v>70</v>
      </c>
    </row>
    <row r="14" spans="1:7" ht="15.75" customHeight="1" x14ac:dyDescent="0.25">
      <c r="A14" s="121" t="s">
        <v>73</v>
      </c>
      <c r="B14" s="124">
        <v>180</v>
      </c>
      <c r="C14" s="118">
        <v>300</v>
      </c>
      <c r="D14" s="6" t="s">
        <v>7</v>
      </c>
      <c r="E14" s="12">
        <v>0</v>
      </c>
      <c r="F14" s="6" t="s">
        <v>7</v>
      </c>
      <c r="G14" s="12">
        <v>0</v>
      </c>
    </row>
    <row r="15" spans="1:7" ht="15.75" x14ac:dyDescent="0.25">
      <c r="A15" s="122"/>
      <c r="B15" s="125"/>
      <c r="C15" s="119"/>
      <c r="D15" s="7" t="s">
        <v>8</v>
      </c>
      <c r="E15" s="10">
        <v>10</v>
      </c>
      <c r="F15" s="7" t="s">
        <v>8</v>
      </c>
      <c r="G15" s="10">
        <v>10</v>
      </c>
    </row>
    <row r="16" spans="1:7" ht="15.75" x14ac:dyDescent="0.25">
      <c r="A16" s="122"/>
      <c r="B16" s="125"/>
      <c r="C16" s="119"/>
      <c r="D16" s="7" t="s">
        <v>9</v>
      </c>
      <c r="E16" s="10">
        <v>14</v>
      </c>
      <c r="F16" s="7" t="s">
        <v>9</v>
      </c>
      <c r="G16" s="10">
        <v>45</v>
      </c>
    </row>
    <row r="17" spans="1:8" ht="15.75" x14ac:dyDescent="0.25">
      <c r="A17" s="123"/>
      <c r="B17" s="126"/>
      <c r="C17" s="120"/>
      <c r="D17" s="8" t="s">
        <v>10</v>
      </c>
      <c r="E17" s="11">
        <f>SUM(E14:E16)</f>
        <v>24</v>
      </c>
      <c r="F17" s="8" t="s">
        <v>10</v>
      </c>
      <c r="G17" s="11">
        <f>SUM(G14:G16)</f>
        <v>55</v>
      </c>
    </row>
    <row r="18" spans="1:8" ht="15.75" customHeight="1" x14ac:dyDescent="0.25">
      <c r="A18" s="121" t="s">
        <v>4</v>
      </c>
      <c r="B18" s="124">
        <v>155</v>
      </c>
      <c r="C18" s="118">
        <v>250</v>
      </c>
      <c r="D18" s="6" t="s">
        <v>7</v>
      </c>
      <c r="E18" s="9">
        <v>15</v>
      </c>
      <c r="F18" s="6" t="s">
        <v>7</v>
      </c>
      <c r="G18" s="9">
        <v>15</v>
      </c>
    </row>
    <row r="19" spans="1:8" ht="15.75" x14ac:dyDescent="0.25">
      <c r="A19" s="122"/>
      <c r="B19" s="125"/>
      <c r="C19" s="119"/>
      <c r="D19" s="7" t="s">
        <v>8</v>
      </c>
      <c r="E19" s="10">
        <v>10</v>
      </c>
      <c r="F19" s="7" t="s">
        <v>8</v>
      </c>
      <c r="G19" s="10">
        <v>10</v>
      </c>
    </row>
    <row r="20" spans="1:8" ht="15.75" x14ac:dyDescent="0.25">
      <c r="A20" s="122"/>
      <c r="B20" s="125"/>
      <c r="C20" s="119"/>
      <c r="D20" s="7" t="s">
        <v>9</v>
      </c>
      <c r="E20" s="10">
        <v>14</v>
      </c>
      <c r="F20" s="7" t="s">
        <v>9</v>
      </c>
      <c r="G20" s="10">
        <v>45</v>
      </c>
    </row>
    <row r="21" spans="1:8" ht="15.75" x14ac:dyDescent="0.25">
      <c r="A21" s="123"/>
      <c r="B21" s="126"/>
      <c r="C21" s="120"/>
      <c r="D21" s="8" t="s">
        <v>10</v>
      </c>
      <c r="E21" s="11">
        <f>SUM(E18:E20)</f>
        <v>39</v>
      </c>
      <c r="F21" s="8" t="s">
        <v>10</v>
      </c>
      <c r="G21" s="11">
        <f>SUM(G18:G20)</f>
        <v>70</v>
      </c>
    </row>
    <row r="22" spans="1:8" ht="15.75" customHeight="1" x14ac:dyDescent="0.25">
      <c r="A22" s="121" t="s">
        <v>44</v>
      </c>
      <c r="B22" s="124">
        <v>100</v>
      </c>
      <c r="C22" s="118">
        <v>150</v>
      </c>
      <c r="D22" s="6" t="s">
        <v>7</v>
      </c>
      <c r="E22" s="9">
        <v>5</v>
      </c>
      <c r="F22" s="6" t="s">
        <v>7</v>
      </c>
      <c r="G22" s="9">
        <v>5</v>
      </c>
    </row>
    <row r="23" spans="1:8" ht="15.75" x14ac:dyDescent="0.25">
      <c r="A23" s="122"/>
      <c r="B23" s="125"/>
      <c r="C23" s="119"/>
      <c r="D23" s="7" t="s">
        <v>8</v>
      </c>
      <c r="E23" s="10">
        <v>10</v>
      </c>
      <c r="F23" s="7" t="s">
        <v>8</v>
      </c>
      <c r="G23" s="10">
        <v>10</v>
      </c>
    </row>
    <row r="24" spans="1:8" ht="15.75" x14ac:dyDescent="0.25">
      <c r="A24" s="122"/>
      <c r="B24" s="125"/>
      <c r="C24" s="119"/>
      <c r="D24" s="7" t="s">
        <v>9</v>
      </c>
      <c r="E24" s="10">
        <v>14</v>
      </c>
      <c r="F24" s="7" t="s">
        <v>9</v>
      </c>
      <c r="G24" s="10">
        <v>45</v>
      </c>
    </row>
    <row r="25" spans="1:8" ht="15.75" x14ac:dyDescent="0.25">
      <c r="A25" s="123"/>
      <c r="B25" s="126"/>
      <c r="C25" s="120"/>
      <c r="D25" s="8" t="s">
        <v>10</v>
      </c>
      <c r="E25" s="11">
        <f>SUM(E22:E24)</f>
        <v>29</v>
      </c>
      <c r="F25" s="8" t="s">
        <v>10</v>
      </c>
      <c r="G25" s="11">
        <f>SUM(G22:G24)</f>
        <v>60</v>
      </c>
    </row>
    <row r="26" spans="1:8" ht="15.75" customHeight="1" x14ac:dyDescent="0.25">
      <c r="A26" s="121" t="s">
        <v>74</v>
      </c>
      <c r="B26" s="124">
        <v>100</v>
      </c>
      <c r="C26" s="118">
        <v>150</v>
      </c>
      <c r="D26" s="6" t="s">
        <v>7</v>
      </c>
      <c r="E26" s="12">
        <v>0</v>
      </c>
      <c r="F26" s="6" t="s">
        <v>7</v>
      </c>
      <c r="G26" s="12">
        <v>0</v>
      </c>
    </row>
    <row r="27" spans="1:8" ht="15.75" x14ac:dyDescent="0.25">
      <c r="A27" s="122"/>
      <c r="B27" s="125"/>
      <c r="C27" s="119"/>
      <c r="D27" s="7" t="s">
        <v>8</v>
      </c>
      <c r="E27" s="10">
        <v>10</v>
      </c>
      <c r="F27" s="7" t="s">
        <v>8</v>
      </c>
      <c r="G27" s="10">
        <v>10</v>
      </c>
    </row>
    <row r="28" spans="1:8" ht="15.75" x14ac:dyDescent="0.25">
      <c r="A28" s="122"/>
      <c r="B28" s="125"/>
      <c r="C28" s="119"/>
      <c r="D28" s="7" t="s">
        <v>9</v>
      </c>
      <c r="E28" s="10">
        <v>14</v>
      </c>
      <c r="F28" s="7" t="s">
        <v>9</v>
      </c>
      <c r="G28" s="10">
        <v>45</v>
      </c>
    </row>
    <row r="29" spans="1:8" ht="15.75" x14ac:dyDescent="0.25">
      <c r="A29" s="123"/>
      <c r="B29" s="126"/>
      <c r="C29" s="120"/>
      <c r="D29" s="8" t="s">
        <v>10</v>
      </c>
      <c r="E29" s="11">
        <f>SUM(E26:E28)</f>
        <v>24</v>
      </c>
      <c r="F29" s="8" t="s">
        <v>10</v>
      </c>
      <c r="G29" s="11">
        <f>SUM(G26:G28)</f>
        <v>55</v>
      </c>
    </row>
    <row r="30" spans="1:8" ht="15.75" x14ac:dyDescent="0.25">
      <c r="A30" s="1" t="s">
        <v>5</v>
      </c>
      <c r="H30" s="1"/>
    </row>
    <row r="31" spans="1:8" ht="15.75" x14ac:dyDescent="0.25">
      <c r="A31" s="1" t="s">
        <v>6</v>
      </c>
    </row>
    <row r="32" spans="1:8" ht="15.75" x14ac:dyDescent="0.25">
      <c r="A32" s="1" t="s">
        <v>71</v>
      </c>
    </row>
    <row r="33" spans="1:1" ht="15.75" x14ac:dyDescent="0.25">
      <c r="A33" s="1" t="s">
        <v>70</v>
      </c>
    </row>
    <row r="34" spans="1:1" ht="15.75" x14ac:dyDescent="0.25">
      <c r="A34" s="1"/>
    </row>
  </sheetData>
  <mergeCells count="20">
    <mergeCell ref="D5:E5"/>
    <mergeCell ref="F5:G5"/>
    <mergeCell ref="A18:A21"/>
    <mergeCell ref="B6:B9"/>
    <mergeCell ref="C6:C9"/>
    <mergeCell ref="B10:B13"/>
    <mergeCell ref="C10:C13"/>
    <mergeCell ref="B18:B21"/>
    <mergeCell ref="C18:C21"/>
    <mergeCell ref="A14:A17"/>
    <mergeCell ref="B14:B17"/>
    <mergeCell ref="C14:C17"/>
    <mergeCell ref="C22:C25"/>
    <mergeCell ref="A22:A25"/>
    <mergeCell ref="A6:A9"/>
    <mergeCell ref="A10:A13"/>
    <mergeCell ref="A26:A29"/>
    <mergeCell ref="B26:B29"/>
    <mergeCell ref="C26:C29"/>
    <mergeCell ref="B22:B2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6"/>
  <sheetViews>
    <sheetView tabSelected="1" zoomScaleNormal="100" workbookViewId="0"/>
  </sheetViews>
  <sheetFormatPr defaultColWidth="9.140625" defaultRowHeight="15" x14ac:dyDescent="0.25"/>
  <cols>
    <col min="1" max="1" width="14.7109375" style="14" customWidth="1"/>
    <col min="2" max="2" width="10" style="14" bestFit="1" customWidth="1"/>
    <col min="3" max="3" width="6.42578125" style="14" bestFit="1" customWidth="1"/>
    <col min="4" max="4" width="5.140625" style="14" bestFit="1" customWidth="1"/>
    <col min="5" max="5" width="5.140625" style="3" bestFit="1" customWidth="1"/>
    <col min="6" max="6" width="5.140625" style="14" bestFit="1" customWidth="1"/>
    <col min="7" max="7" width="5.140625" style="3" bestFit="1" customWidth="1"/>
    <col min="8" max="10" width="5.140625" style="14" bestFit="1" customWidth="1"/>
    <col min="11" max="12" width="6.42578125" style="14" bestFit="1" customWidth="1"/>
    <col min="13" max="13" width="5.140625" style="14" bestFit="1" customWidth="1"/>
    <col min="14" max="16" width="6.42578125" style="14" bestFit="1" customWidth="1"/>
    <col min="17" max="22" width="5.140625" style="14" bestFit="1" customWidth="1"/>
    <col min="23" max="24" width="3.85546875" style="14" bestFit="1" customWidth="1"/>
    <col min="25" max="25" width="3.85546875" style="14" customWidth="1"/>
    <col min="26" max="27" width="3.85546875" style="14" bestFit="1" customWidth="1"/>
    <col min="28" max="28" width="16.5703125" style="14" bestFit="1" customWidth="1"/>
    <col min="29" max="29" width="7.140625" style="14" bestFit="1" customWidth="1"/>
    <col min="30" max="16384" width="9.140625" style="14"/>
  </cols>
  <sheetData>
    <row r="1" spans="1:29" ht="21" x14ac:dyDescent="0.25">
      <c r="A1" s="2" t="s">
        <v>113</v>
      </c>
    </row>
    <row r="2" spans="1:29" s="103" customFormat="1" x14ac:dyDescent="0.2">
      <c r="A2" s="111" t="s">
        <v>119</v>
      </c>
      <c r="E2" s="104"/>
      <c r="G2" s="104"/>
    </row>
    <row r="3" spans="1:29" s="103" customFormat="1" x14ac:dyDescent="0.2">
      <c r="A3" s="111"/>
      <c r="E3" s="104"/>
      <c r="G3" s="104"/>
    </row>
    <row r="4" spans="1:29" s="103" customFormat="1" x14ac:dyDescent="0.2">
      <c r="A4" s="111" t="s">
        <v>120</v>
      </c>
      <c r="E4" s="104"/>
      <c r="G4" s="104"/>
    </row>
    <row r="5" spans="1:29" s="103" customFormat="1" x14ac:dyDescent="0.2">
      <c r="A5" s="111" t="s">
        <v>121</v>
      </c>
      <c r="E5" s="104"/>
      <c r="G5" s="104"/>
    </row>
    <row r="6" spans="1:29" s="103" customFormat="1" x14ac:dyDescent="0.2">
      <c r="A6" s="111"/>
      <c r="E6" s="104"/>
      <c r="G6" s="104"/>
    </row>
    <row r="7" spans="1:29" s="103" customFormat="1" x14ac:dyDescent="0.2">
      <c r="A7" s="112" t="s">
        <v>123</v>
      </c>
      <c r="B7" s="113"/>
      <c r="C7" s="114"/>
      <c r="D7" s="114"/>
      <c r="E7" s="114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4"/>
    </row>
    <row r="8" spans="1:29" s="103" customFormat="1" x14ac:dyDescent="0.2">
      <c r="A8" s="112" t="s">
        <v>124</v>
      </c>
      <c r="B8" s="113"/>
      <c r="C8" s="114"/>
      <c r="D8" s="114"/>
      <c r="E8" s="114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4"/>
    </row>
    <row r="9" spans="1:29" s="103" customFormat="1" x14ac:dyDescent="0.2">
      <c r="A9" s="112"/>
      <c r="B9" s="113"/>
      <c r="C9" s="114"/>
      <c r="D9" s="114"/>
      <c r="E9" s="114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4"/>
    </row>
    <row r="10" spans="1:29" s="103" customFormat="1" x14ac:dyDescent="0.2">
      <c r="A10" s="112" t="s">
        <v>126</v>
      </c>
      <c r="B10" s="113"/>
      <c r="C10" s="114"/>
      <c r="D10" s="114"/>
      <c r="E10" s="114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4"/>
    </row>
    <row r="11" spans="1:29" s="103" customFormat="1" x14ac:dyDescent="0.2">
      <c r="A11" s="112" t="s">
        <v>125</v>
      </c>
      <c r="B11" s="113"/>
      <c r="C11" s="114"/>
      <c r="D11" s="114"/>
      <c r="E11" s="114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4"/>
    </row>
    <row r="12" spans="1:29" s="103" customFormat="1" x14ac:dyDescent="0.2">
      <c r="A12" s="112"/>
      <c r="B12" s="113"/>
      <c r="C12" s="114"/>
      <c r="D12" s="114"/>
      <c r="E12" s="114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4"/>
    </row>
    <row r="13" spans="1:29" s="103" customFormat="1" x14ac:dyDescent="0.2">
      <c r="A13" s="112" t="s">
        <v>127</v>
      </c>
      <c r="B13" s="113"/>
      <c r="C13" s="114"/>
      <c r="D13" s="114"/>
      <c r="E13" s="114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4"/>
    </row>
    <row r="14" spans="1:29" s="103" customFormat="1" x14ac:dyDescent="0.2">
      <c r="A14" s="112" t="s">
        <v>128</v>
      </c>
      <c r="B14" s="113"/>
      <c r="C14" s="114"/>
      <c r="D14" s="114"/>
      <c r="E14" s="114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4"/>
    </row>
    <row r="15" spans="1:29" s="103" customFormat="1" x14ac:dyDescent="0.2">
      <c r="A15" s="112"/>
      <c r="B15" s="113"/>
      <c r="C15" s="114"/>
      <c r="D15" s="114"/>
      <c r="E15" s="114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4"/>
    </row>
    <row r="16" spans="1:29" s="103" customFormat="1" x14ac:dyDescent="0.2">
      <c r="A16" s="112" t="s">
        <v>129</v>
      </c>
      <c r="B16" s="113"/>
      <c r="C16" s="114"/>
      <c r="D16" s="114"/>
      <c r="E16" s="114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4"/>
    </row>
    <row r="17" spans="1:29" s="103" customFormat="1" x14ac:dyDescent="0.2">
      <c r="A17" s="112" t="s">
        <v>130</v>
      </c>
      <c r="B17" s="113"/>
      <c r="C17" s="114"/>
      <c r="D17" s="114"/>
      <c r="E17" s="114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4"/>
    </row>
    <row r="18" spans="1:29" s="103" customFormat="1" x14ac:dyDescent="0.2">
      <c r="A18" s="112"/>
      <c r="B18" s="113"/>
      <c r="C18" s="114"/>
      <c r="D18" s="114"/>
      <c r="E18" s="114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4"/>
    </row>
    <row r="19" spans="1:29" s="103" customFormat="1" ht="15.75" x14ac:dyDescent="0.25">
      <c r="A19" s="115" t="s">
        <v>83</v>
      </c>
      <c r="E19" s="104"/>
      <c r="G19" s="104"/>
    </row>
    <row r="20" spans="1:29" s="103" customFormat="1" x14ac:dyDescent="0.2">
      <c r="A20" s="89" t="s">
        <v>85</v>
      </c>
      <c r="B20" s="89" t="s">
        <v>86</v>
      </c>
      <c r="C20" s="90">
        <v>1</v>
      </c>
      <c r="D20" s="90">
        <v>2</v>
      </c>
      <c r="E20" s="90">
        <v>3</v>
      </c>
      <c r="F20" s="90">
        <v>4</v>
      </c>
      <c r="G20" s="90">
        <v>5</v>
      </c>
      <c r="H20" s="90">
        <v>6</v>
      </c>
      <c r="I20" s="90">
        <v>7</v>
      </c>
      <c r="J20" s="90">
        <v>8</v>
      </c>
      <c r="K20" s="90">
        <v>9</v>
      </c>
      <c r="L20" s="91">
        <v>10</v>
      </c>
      <c r="M20" s="90">
        <v>11</v>
      </c>
      <c r="N20" s="90">
        <v>12</v>
      </c>
      <c r="O20" s="90">
        <v>13</v>
      </c>
      <c r="P20" s="91">
        <v>14</v>
      </c>
      <c r="Q20" s="90">
        <v>15</v>
      </c>
    </row>
    <row r="21" spans="1:29" s="103" customFormat="1" x14ac:dyDescent="0.2">
      <c r="A21" s="89" t="s">
        <v>114</v>
      </c>
      <c r="B21" s="90">
        <v>15</v>
      </c>
      <c r="C21" s="90">
        <v>1000</v>
      </c>
      <c r="D21" s="90">
        <v>600</v>
      </c>
      <c r="E21" s="90">
        <v>500</v>
      </c>
      <c r="F21" s="90">
        <v>350</v>
      </c>
      <c r="G21" s="90">
        <v>350</v>
      </c>
      <c r="H21" s="90">
        <v>300</v>
      </c>
      <c r="I21" s="90">
        <v>300</v>
      </c>
      <c r="J21" s="90">
        <v>250</v>
      </c>
      <c r="K21" s="90">
        <v>250</v>
      </c>
      <c r="L21" s="91">
        <v>200</v>
      </c>
      <c r="M21" s="90">
        <v>200</v>
      </c>
      <c r="N21" s="90">
        <v>150</v>
      </c>
      <c r="O21" s="90">
        <v>150</v>
      </c>
      <c r="P21" s="91">
        <v>100</v>
      </c>
      <c r="Q21" s="90">
        <v>100</v>
      </c>
    </row>
    <row r="22" spans="1:29" s="106" customFormat="1" x14ac:dyDescent="0.2">
      <c r="A22" s="89" t="s">
        <v>115</v>
      </c>
      <c r="B22" s="90">
        <v>14</v>
      </c>
      <c r="C22" s="90">
        <v>800</v>
      </c>
      <c r="D22" s="90">
        <v>600</v>
      </c>
      <c r="E22" s="90">
        <v>500</v>
      </c>
      <c r="F22" s="90">
        <v>350</v>
      </c>
      <c r="G22" s="90">
        <v>300</v>
      </c>
      <c r="H22" s="90">
        <v>300</v>
      </c>
      <c r="I22" s="90">
        <v>250</v>
      </c>
      <c r="J22" s="90">
        <v>250</v>
      </c>
      <c r="K22" s="90">
        <v>200</v>
      </c>
      <c r="L22" s="91">
        <v>200</v>
      </c>
      <c r="M22" s="90">
        <v>150</v>
      </c>
      <c r="N22" s="90">
        <v>150</v>
      </c>
      <c r="O22" s="90">
        <v>100</v>
      </c>
      <c r="P22" s="91">
        <v>100</v>
      </c>
      <c r="Q22" s="105"/>
      <c r="R22" s="103"/>
      <c r="S22" s="103"/>
    </row>
    <row r="23" spans="1:29" s="107" customFormat="1" x14ac:dyDescent="0.2">
      <c r="A23" s="89" t="s">
        <v>116</v>
      </c>
      <c r="B23" s="90">
        <v>13</v>
      </c>
      <c r="C23" s="90">
        <v>800</v>
      </c>
      <c r="D23" s="90">
        <v>500</v>
      </c>
      <c r="E23" s="90">
        <v>400</v>
      </c>
      <c r="F23" s="90">
        <v>300</v>
      </c>
      <c r="G23" s="90">
        <v>300</v>
      </c>
      <c r="H23" s="90">
        <v>250</v>
      </c>
      <c r="I23" s="90">
        <v>250</v>
      </c>
      <c r="J23" s="90">
        <v>200</v>
      </c>
      <c r="K23" s="90">
        <v>200</v>
      </c>
      <c r="L23" s="91">
        <v>150</v>
      </c>
      <c r="M23" s="90">
        <v>150</v>
      </c>
      <c r="N23" s="90">
        <v>100</v>
      </c>
      <c r="O23" s="90">
        <v>100</v>
      </c>
      <c r="P23" s="105"/>
      <c r="Q23" s="105"/>
      <c r="R23" s="103"/>
      <c r="S23" s="103"/>
    </row>
    <row r="24" spans="1:29" s="107" customFormat="1" x14ac:dyDescent="0.2">
      <c r="A24" s="89" t="s">
        <v>117</v>
      </c>
      <c r="B24" s="90">
        <v>12</v>
      </c>
      <c r="C24" s="90">
        <v>700</v>
      </c>
      <c r="D24" s="90">
        <v>500</v>
      </c>
      <c r="E24" s="90">
        <v>400</v>
      </c>
      <c r="F24" s="90">
        <v>300</v>
      </c>
      <c r="G24" s="90">
        <v>250</v>
      </c>
      <c r="H24" s="90">
        <v>250</v>
      </c>
      <c r="I24" s="90">
        <v>200</v>
      </c>
      <c r="J24" s="90">
        <v>200</v>
      </c>
      <c r="K24" s="90">
        <v>150</v>
      </c>
      <c r="L24" s="91">
        <v>150</v>
      </c>
      <c r="M24" s="90">
        <v>100</v>
      </c>
      <c r="N24" s="90">
        <v>100</v>
      </c>
      <c r="O24" s="105"/>
      <c r="P24" s="105"/>
      <c r="Q24" s="105"/>
      <c r="R24" s="103"/>
      <c r="S24" s="103"/>
    </row>
    <row r="25" spans="1:29" s="107" customFormat="1" x14ac:dyDescent="0.2">
      <c r="A25" s="89" t="s">
        <v>118</v>
      </c>
      <c r="B25" s="90">
        <v>11</v>
      </c>
      <c r="C25" s="90">
        <v>700</v>
      </c>
      <c r="D25" s="90">
        <v>450</v>
      </c>
      <c r="E25" s="90">
        <v>350</v>
      </c>
      <c r="F25" s="90">
        <v>250</v>
      </c>
      <c r="G25" s="90">
        <v>250</v>
      </c>
      <c r="H25" s="90">
        <v>200</v>
      </c>
      <c r="I25" s="90">
        <v>200</v>
      </c>
      <c r="J25" s="90">
        <v>150</v>
      </c>
      <c r="K25" s="90">
        <v>150</v>
      </c>
      <c r="L25" s="91">
        <v>100</v>
      </c>
      <c r="M25" s="90">
        <v>100</v>
      </c>
      <c r="N25" s="105"/>
      <c r="O25" s="105"/>
      <c r="P25" s="105"/>
      <c r="Q25" s="105"/>
      <c r="R25" s="103"/>
      <c r="S25" s="103"/>
    </row>
    <row r="26" spans="1:29" s="107" customFormat="1" x14ac:dyDescent="0.2">
      <c r="A26" s="89" t="s">
        <v>102</v>
      </c>
      <c r="B26" s="90">
        <v>10</v>
      </c>
      <c r="C26" s="90">
        <v>600</v>
      </c>
      <c r="D26" s="90">
        <v>450</v>
      </c>
      <c r="E26" s="90">
        <v>350</v>
      </c>
      <c r="F26" s="90">
        <v>250</v>
      </c>
      <c r="G26" s="90">
        <v>200</v>
      </c>
      <c r="H26" s="90">
        <v>200</v>
      </c>
      <c r="I26" s="90">
        <v>150</v>
      </c>
      <c r="J26" s="90">
        <v>150</v>
      </c>
      <c r="K26" s="90">
        <v>100</v>
      </c>
      <c r="L26" s="91">
        <v>100</v>
      </c>
      <c r="M26" s="105"/>
      <c r="N26" s="105"/>
      <c r="O26" s="105"/>
      <c r="P26" s="105"/>
      <c r="Q26" s="105"/>
      <c r="R26" s="103"/>
      <c r="S26" s="103"/>
    </row>
    <row r="27" spans="1:29" s="107" customFormat="1" x14ac:dyDescent="0.2">
      <c r="A27" s="89" t="s">
        <v>103</v>
      </c>
      <c r="B27" s="90">
        <v>9</v>
      </c>
      <c r="C27" s="90">
        <v>600</v>
      </c>
      <c r="D27" s="90">
        <v>400</v>
      </c>
      <c r="E27" s="90">
        <v>300</v>
      </c>
      <c r="F27" s="90">
        <v>200</v>
      </c>
      <c r="G27" s="90">
        <v>200</v>
      </c>
      <c r="H27" s="90">
        <v>150</v>
      </c>
      <c r="I27" s="90">
        <v>150</v>
      </c>
      <c r="J27" s="90">
        <v>100</v>
      </c>
      <c r="K27" s="90">
        <v>100</v>
      </c>
      <c r="L27" s="105"/>
      <c r="M27" s="105"/>
      <c r="N27" s="105"/>
      <c r="O27" s="105"/>
      <c r="P27" s="105"/>
      <c r="Q27" s="105"/>
      <c r="R27" s="103"/>
      <c r="S27" s="103"/>
    </row>
    <row r="28" spans="1:29" s="107" customFormat="1" x14ac:dyDescent="0.2">
      <c r="A28" s="89" t="s">
        <v>104</v>
      </c>
      <c r="B28" s="90">
        <v>8</v>
      </c>
      <c r="C28" s="90">
        <v>500</v>
      </c>
      <c r="D28" s="90">
        <v>400</v>
      </c>
      <c r="E28" s="90">
        <v>300</v>
      </c>
      <c r="F28" s="90">
        <v>200</v>
      </c>
      <c r="G28" s="90">
        <v>150</v>
      </c>
      <c r="H28" s="90">
        <v>150</v>
      </c>
      <c r="I28" s="90">
        <v>100</v>
      </c>
      <c r="J28" s="90">
        <v>100</v>
      </c>
      <c r="K28" s="105"/>
      <c r="L28" s="105"/>
      <c r="M28" s="105"/>
      <c r="N28" s="105"/>
      <c r="O28" s="105"/>
      <c r="P28" s="105"/>
      <c r="Q28" s="105"/>
      <c r="R28" s="103"/>
      <c r="S28" s="103"/>
    </row>
    <row r="29" spans="1:29" s="107" customFormat="1" x14ac:dyDescent="0.2">
      <c r="A29" s="89" t="s">
        <v>105</v>
      </c>
      <c r="B29" s="90">
        <v>7</v>
      </c>
      <c r="C29" s="90">
        <v>500</v>
      </c>
      <c r="D29" s="90">
        <v>400</v>
      </c>
      <c r="E29" s="90">
        <v>300</v>
      </c>
      <c r="F29" s="90">
        <v>150</v>
      </c>
      <c r="G29" s="90">
        <v>150</v>
      </c>
      <c r="H29" s="90">
        <v>100</v>
      </c>
      <c r="I29" s="90">
        <v>100</v>
      </c>
      <c r="J29" s="105"/>
      <c r="K29" s="105"/>
      <c r="L29" s="105"/>
      <c r="M29" s="105"/>
      <c r="N29" s="105"/>
      <c r="O29" s="105"/>
      <c r="P29" s="105"/>
      <c r="Q29" s="105"/>
      <c r="R29" s="103"/>
      <c r="S29" s="103"/>
    </row>
    <row r="30" spans="1:29" s="107" customFormat="1" x14ac:dyDescent="0.2">
      <c r="A30" s="89" t="s">
        <v>106</v>
      </c>
      <c r="B30" s="90">
        <v>6</v>
      </c>
      <c r="C30" s="90">
        <v>450</v>
      </c>
      <c r="D30" s="90">
        <v>350</v>
      </c>
      <c r="E30" s="90">
        <v>250</v>
      </c>
      <c r="F30" s="90">
        <v>150</v>
      </c>
      <c r="G30" s="90">
        <v>100</v>
      </c>
      <c r="H30" s="90">
        <v>100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3"/>
      <c r="S30" s="103"/>
    </row>
    <row r="31" spans="1:29" s="107" customFormat="1" x14ac:dyDescent="0.2">
      <c r="A31" s="89" t="s">
        <v>107</v>
      </c>
      <c r="B31" s="90">
        <v>5</v>
      </c>
      <c r="C31" s="90">
        <v>400</v>
      </c>
      <c r="D31" s="90">
        <v>300</v>
      </c>
      <c r="E31" s="90">
        <v>200</v>
      </c>
      <c r="F31" s="90">
        <v>100</v>
      </c>
      <c r="G31" s="90">
        <v>100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3"/>
      <c r="S31" s="103"/>
    </row>
    <row r="32" spans="1:29" s="107" customFormat="1" x14ac:dyDescent="0.2">
      <c r="A32" s="89" t="s">
        <v>108</v>
      </c>
      <c r="B32" s="90">
        <v>4</v>
      </c>
      <c r="C32" s="90">
        <v>350</v>
      </c>
      <c r="D32" s="90">
        <v>250</v>
      </c>
      <c r="E32" s="90">
        <v>150</v>
      </c>
      <c r="F32" s="90">
        <v>100</v>
      </c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3"/>
      <c r="S32" s="103"/>
    </row>
    <row r="33" spans="1:19" s="107" customFormat="1" x14ac:dyDescent="0.2">
      <c r="A33" s="89" t="s">
        <v>109</v>
      </c>
      <c r="B33" s="90">
        <v>3</v>
      </c>
      <c r="C33" s="90">
        <v>300</v>
      </c>
      <c r="D33" s="90">
        <v>200</v>
      </c>
      <c r="E33" s="90">
        <v>100</v>
      </c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3"/>
      <c r="S33" s="103"/>
    </row>
    <row r="34" spans="1:19" s="107" customFormat="1" x14ac:dyDescent="0.2">
      <c r="A34" s="92"/>
      <c r="B34" s="93"/>
      <c r="C34" s="93"/>
      <c r="D34" s="93"/>
      <c r="E34" s="93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92"/>
      <c r="S34" s="94"/>
    </row>
    <row r="35" spans="1:19" s="107" customFormat="1" ht="15.75" x14ac:dyDescent="0.2">
      <c r="A35" s="116" t="s">
        <v>122</v>
      </c>
      <c r="B35" s="93"/>
      <c r="C35" s="93"/>
      <c r="D35" s="93"/>
      <c r="E35" s="93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92"/>
      <c r="S35" s="94"/>
    </row>
    <row r="36" spans="1:19" s="107" customFormat="1" x14ac:dyDescent="0.2">
      <c r="A36" s="95" t="s">
        <v>85</v>
      </c>
      <c r="B36" s="95" t="s">
        <v>86</v>
      </c>
      <c r="C36" s="96">
        <v>1</v>
      </c>
      <c r="D36" s="96">
        <v>2</v>
      </c>
      <c r="E36" s="96">
        <v>3</v>
      </c>
      <c r="F36" s="96">
        <v>4</v>
      </c>
      <c r="G36" s="96">
        <v>5</v>
      </c>
      <c r="H36" s="96">
        <v>6</v>
      </c>
      <c r="I36" s="96">
        <v>7</v>
      </c>
      <c r="J36" s="96">
        <v>8</v>
      </c>
      <c r="K36" s="97">
        <v>9</v>
      </c>
      <c r="L36" s="98">
        <v>10</v>
      </c>
      <c r="M36" s="96">
        <v>11</v>
      </c>
      <c r="N36" s="98">
        <v>12</v>
      </c>
      <c r="O36" s="98">
        <v>13</v>
      </c>
      <c r="P36" s="97">
        <v>14</v>
      </c>
      <c r="Q36" s="96">
        <v>15</v>
      </c>
      <c r="R36" s="92"/>
      <c r="S36" s="94"/>
    </row>
    <row r="37" spans="1:19" s="107" customFormat="1" x14ac:dyDescent="0.2">
      <c r="A37" s="95" t="s">
        <v>114</v>
      </c>
      <c r="B37" s="96">
        <v>15</v>
      </c>
      <c r="C37" s="96">
        <v>700</v>
      </c>
      <c r="D37" s="96">
        <v>350</v>
      </c>
      <c r="E37" s="96">
        <v>275</v>
      </c>
      <c r="F37" s="96">
        <v>225</v>
      </c>
      <c r="G37" s="96">
        <v>225</v>
      </c>
      <c r="H37" s="96">
        <v>200</v>
      </c>
      <c r="I37" s="96">
        <v>200</v>
      </c>
      <c r="J37" s="96">
        <v>150</v>
      </c>
      <c r="K37" s="97">
        <v>150</v>
      </c>
      <c r="L37" s="98">
        <v>125</v>
      </c>
      <c r="M37" s="96">
        <v>125</v>
      </c>
      <c r="N37" s="98">
        <v>100</v>
      </c>
      <c r="O37" s="98">
        <v>100</v>
      </c>
      <c r="P37" s="97">
        <v>75</v>
      </c>
      <c r="Q37" s="96">
        <v>75</v>
      </c>
      <c r="R37" s="92"/>
      <c r="S37" s="94"/>
    </row>
    <row r="38" spans="1:19" s="107" customFormat="1" x14ac:dyDescent="0.2">
      <c r="A38" s="95" t="s">
        <v>115</v>
      </c>
      <c r="B38" s="96">
        <v>14</v>
      </c>
      <c r="C38" s="96">
        <v>500</v>
      </c>
      <c r="D38" s="96">
        <v>350</v>
      </c>
      <c r="E38" s="96">
        <v>275</v>
      </c>
      <c r="F38" s="96">
        <v>225</v>
      </c>
      <c r="G38" s="96">
        <v>200</v>
      </c>
      <c r="H38" s="96">
        <v>200</v>
      </c>
      <c r="I38" s="96">
        <v>150</v>
      </c>
      <c r="J38" s="96">
        <v>150</v>
      </c>
      <c r="K38" s="97">
        <v>125</v>
      </c>
      <c r="L38" s="98">
        <v>125</v>
      </c>
      <c r="M38" s="96">
        <v>100</v>
      </c>
      <c r="N38" s="98">
        <v>100</v>
      </c>
      <c r="O38" s="98">
        <v>75</v>
      </c>
      <c r="P38" s="97">
        <v>75</v>
      </c>
      <c r="Q38" s="109"/>
      <c r="R38" s="92"/>
      <c r="S38" s="94"/>
    </row>
    <row r="39" spans="1:19" s="107" customFormat="1" x14ac:dyDescent="0.2">
      <c r="A39" s="95" t="s">
        <v>116</v>
      </c>
      <c r="B39" s="96">
        <v>13</v>
      </c>
      <c r="C39" s="96">
        <v>500</v>
      </c>
      <c r="D39" s="96">
        <v>300</v>
      </c>
      <c r="E39" s="96">
        <v>250</v>
      </c>
      <c r="F39" s="96">
        <v>200</v>
      </c>
      <c r="G39" s="96">
        <v>200</v>
      </c>
      <c r="H39" s="96">
        <v>150</v>
      </c>
      <c r="I39" s="96">
        <v>150</v>
      </c>
      <c r="J39" s="96">
        <v>125</v>
      </c>
      <c r="K39" s="97">
        <v>125</v>
      </c>
      <c r="L39" s="98">
        <v>100</v>
      </c>
      <c r="M39" s="96">
        <v>100</v>
      </c>
      <c r="N39" s="98">
        <v>75</v>
      </c>
      <c r="O39" s="98">
        <v>75</v>
      </c>
      <c r="P39" s="109"/>
      <c r="Q39" s="109"/>
      <c r="R39" s="92"/>
      <c r="S39" s="94"/>
    </row>
    <row r="40" spans="1:19" s="107" customFormat="1" x14ac:dyDescent="0.2">
      <c r="A40" s="95" t="s">
        <v>117</v>
      </c>
      <c r="B40" s="96">
        <v>12</v>
      </c>
      <c r="C40" s="96">
        <v>400</v>
      </c>
      <c r="D40" s="96">
        <v>300</v>
      </c>
      <c r="E40" s="96">
        <v>250</v>
      </c>
      <c r="F40" s="96">
        <v>200</v>
      </c>
      <c r="G40" s="96">
        <v>150</v>
      </c>
      <c r="H40" s="96">
        <v>150</v>
      </c>
      <c r="I40" s="96">
        <v>125</v>
      </c>
      <c r="J40" s="96">
        <v>125</v>
      </c>
      <c r="K40" s="97">
        <v>100</v>
      </c>
      <c r="L40" s="98">
        <v>100</v>
      </c>
      <c r="M40" s="96">
        <v>75</v>
      </c>
      <c r="N40" s="98">
        <v>75</v>
      </c>
      <c r="O40" s="109"/>
      <c r="P40" s="109"/>
      <c r="Q40" s="109"/>
      <c r="R40" s="92"/>
      <c r="S40" s="94"/>
    </row>
    <row r="41" spans="1:19" s="107" customFormat="1" x14ac:dyDescent="0.2">
      <c r="A41" s="95" t="s">
        <v>118</v>
      </c>
      <c r="B41" s="96">
        <v>11</v>
      </c>
      <c r="C41" s="96">
        <v>400</v>
      </c>
      <c r="D41" s="96">
        <v>275</v>
      </c>
      <c r="E41" s="96">
        <v>225</v>
      </c>
      <c r="F41" s="96">
        <v>150</v>
      </c>
      <c r="G41" s="96">
        <v>150</v>
      </c>
      <c r="H41" s="96">
        <v>125</v>
      </c>
      <c r="I41" s="96">
        <v>125</v>
      </c>
      <c r="J41" s="96">
        <v>100</v>
      </c>
      <c r="K41" s="97">
        <v>100</v>
      </c>
      <c r="L41" s="98">
        <v>75</v>
      </c>
      <c r="M41" s="96">
        <v>75</v>
      </c>
      <c r="N41" s="109"/>
      <c r="O41" s="109"/>
      <c r="P41" s="109"/>
      <c r="Q41" s="109"/>
      <c r="R41" s="92"/>
      <c r="S41" s="94"/>
    </row>
    <row r="42" spans="1:19" s="107" customFormat="1" x14ac:dyDescent="0.2">
      <c r="A42" s="95" t="s">
        <v>102</v>
      </c>
      <c r="B42" s="96">
        <v>10</v>
      </c>
      <c r="C42" s="96">
        <v>350</v>
      </c>
      <c r="D42" s="96">
        <v>275</v>
      </c>
      <c r="E42" s="96">
        <v>225</v>
      </c>
      <c r="F42" s="96">
        <v>150</v>
      </c>
      <c r="G42" s="96">
        <v>125</v>
      </c>
      <c r="H42" s="96">
        <v>125</v>
      </c>
      <c r="I42" s="96">
        <v>100</v>
      </c>
      <c r="J42" s="96">
        <v>100</v>
      </c>
      <c r="K42" s="97">
        <v>75</v>
      </c>
      <c r="L42" s="98">
        <v>75</v>
      </c>
      <c r="M42" s="109"/>
      <c r="N42" s="109"/>
      <c r="O42" s="109"/>
      <c r="P42" s="109"/>
      <c r="Q42" s="109"/>
      <c r="R42" s="92"/>
      <c r="S42" s="94"/>
    </row>
    <row r="43" spans="1:19" s="107" customFormat="1" x14ac:dyDescent="0.2">
      <c r="A43" s="95" t="s">
        <v>103</v>
      </c>
      <c r="B43" s="96">
        <v>9</v>
      </c>
      <c r="C43" s="96">
        <v>350</v>
      </c>
      <c r="D43" s="96">
        <v>250</v>
      </c>
      <c r="E43" s="96">
        <v>200</v>
      </c>
      <c r="F43" s="96">
        <v>125</v>
      </c>
      <c r="G43" s="96">
        <v>125</v>
      </c>
      <c r="H43" s="96">
        <v>100</v>
      </c>
      <c r="I43" s="96">
        <v>100</v>
      </c>
      <c r="J43" s="96">
        <v>75</v>
      </c>
      <c r="K43" s="97">
        <v>75</v>
      </c>
      <c r="L43" s="109"/>
      <c r="M43" s="109"/>
      <c r="N43" s="109"/>
      <c r="O43" s="109"/>
      <c r="P43" s="109"/>
      <c r="Q43" s="109"/>
      <c r="R43" s="92"/>
      <c r="S43" s="94"/>
    </row>
    <row r="44" spans="1:19" s="107" customFormat="1" x14ac:dyDescent="0.2">
      <c r="A44" s="95" t="s">
        <v>104</v>
      </c>
      <c r="B44" s="96">
        <v>8</v>
      </c>
      <c r="C44" s="96">
        <v>300</v>
      </c>
      <c r="D44" s="96">
        <v>250</v>
      </c>
      <c r="E44" s="96">
        <v>200</v>
      </c>
      <c r="F44" s="96">
        <v>125</v>
      </c>
      <c r="G44" s="96">
        <v>100</v>
      </c>
      <c r="H44" s="96">
        <v>100</v>
      </c>
      <c r="I44" s="96">
        <v>75</v>
      </c>
      <c r="J44" s="96">
        <v>75</v>
      </c>
      <c r="K44" s="109"/>
      <c r="L44" s="109"/>
      <c r="M44" s="109"/>
      <c r="N44" s="109"/>
      <c r="O44" s="109"/>
      <c r="P44" s="109"/>
      <c r="Q44" s="109"/>
      <c r="R44" s="92"/>
      <c r="S44" s="94"/>
    </row>
    <row r="45" spans="1:19" s="107" customFormat="1" x14ac:dyDescent="0.2">
      <c r="A45" s="95" t="s">
        <v>105</v>
      </c>
      <c r="B45" s="96">
        <v>7</v>
      </c>
      <c r="C45" s="96">
        <v>300</v>
      </c>
      <c r="D45" s="96">
        <v>250</v>
      </c>
      <c r="E45" s="96">
        <v>200</v>
      </c>
      <c r="F45" s="96">
        <v>100</v>
      </c>
      <c r="G45" s="96">
        <v>100</v>
      </c>
      <c r="H45" s="96">
        <v>75</v>
      </c>
      <c r="I45" s="96">
        <v>75</v>
      </c>
      <c r="J45" s="109"/>
      <c r="K45" s="109"/>
      <c r="L45" s="109"/>
      <c r="M45" s="109"/>
      <c r="N45" s="109"/>
      <c r="O45" s="109"/>
      <c r="P45" s="109"/>
      <c r="Q45" s="109"/>
      <c r="R45" s="92"/>
      <c r="S45" s="94"/>
    </row>
    <row r="46" spans="1:19" s="107" customFormat="1" x14ac:dyDescent="0.2">
      <c r="A46" s="95" t="s">
        <v>106</v>
      </c>
      <c r="B46" s="96">
        <v>6</v>
      </c>
      <c r="C46" s="96">
        <v>275</v>
      </c>
      <c r="D46" s="96">
        <v>200</v>
      </c>
      <c r="E46" s="96">
        <v>150</v>
      </c>
      <c r="F46" s="96">
        <v>100</v>
      </c>
      <c r="G46" s="96">
        <v>75</v>
      </c>
      <c r="H46" s="96">
        <v>75</v>
      </c>
      <c r="I46" s="109"/>
      <c r="J46" s="109"/>
      <c r="K46" s="109"/>
      <c r="L46" s="109"/>
      <c r="M46" s="109"/>
      <c r="N46" s="109"/>
      <c r="O46" s="109"/>
      <c r="P46" s="109"/>
      <c r="Q46" s="109"/>
      <c r="R46" s="92"/>
      <c r="S46" s="94"/>
    </row>
    <row r="47" spans="1:19" s="107" customFormat="1" x14ac:dyDescent="0.2">
      <c r="A47" s="95" t="s">
        <v>107</v>
      </c>
      <c r="B47" s="96">
        <v>5</v>
      </c>
      <c r="C47" s="96">
        <v>250</v>
      </c>
      <c r="D47" s="96">
        <v>175</v>
      </c>
      <c r="E47" s="96">
        <v>125</v>
      </c>
      <c r="F47" s="96">
        <v>75</v>
      </c>
      <c r="G47" s="96">
        <v>75</v>
      </c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92"/>
      <c r="S47" s="94"/>
    </row>
    <row r="48" spans="1:19" s="107" customFormat="1" x14ac:dyDescent="0.2">
      <c r="A48" s="95" t="s">
        <v>108</v>
      </c>
      <c r="B48" s="96">
        <v>4</v>
      </c>
      <c r="C48" s="96">
        <v>225</v>
      </c>
      <c r="D48" s="96">
        <v>150</v>
      </c>
      <c r="E48" s="96">
        <v>100</v>
      </c>
      <c r="F48" s="96">
        <v>75</v>
      </c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92"/>
      <c r="S48" s="94"/>
    </row>
    <row r="49" spans="1:27" s="107" customFormat="1" x14ac:dyDescent="0.2">
      <c r="A49" s="95" t="s">
        <v>109</v>
      </c>
      <c r="B49" s="96">
        <v>3</v>
      </c>
      <c r="C49" s="96">
        <v>200</v>
      </c>
      <c r="D49" s="96">
        <v>125</v>
      </c>
      <c r="E49" s="96">
        <v>75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92"/>
      <c r="S49" s="94"/>
    </row>
    <row r="50" spans="1:27" s="103" customFormat="1" x14ac:dyDescent="0.2">
      <c r="B50" s="106"/>
      <c r="C50" s="106"/>
      <c r="D50" s="106"/>
      <c r="E50" s="110"/>
      <c r="F50" s="106"/>
      <c r="G50" s="110"/>
    </row>
    <row r="51" spans="1:27" s="103" customFormat="1" ht="15.75" x14ac:dyDescent="0.2">
      <c r="A51" s="117" t="s">
        <v>110</v>
      </c>
      <c r="B51" s="106"/>
      <c r="C51" s="106"/>
      <c r="D51" s="106"/>
      <c r="E51" s="110"/>
      <c r="F51" s="106"/>
      <c r="G51" s="110"/>
    </row>
    <row r="52" spans="1:27" s="103" customFormat="1" x14ac:dyDescent="0.2">
      <c r="A52" s="99" t="s">
        <v>85</v>
      </c>
      <c r="B52" s="99" t="s">
        <v>86</v>
      </c>
      <c r="C52" s="100">
        <v>1</v>
      </c>
      <c r="D52" s="100">
        <v>2</v>
      </c>
      <c r="E52" s="100">
        <v>3</v>
      </c>
      <c r="F52" s="100">
        <v>4</v>
      </c>
      <c r="G52" s="100">
        <v>5</v>
      </c>
      <c r="H52" s="100">
        <v>6</v>
      </c>
      <c r="I52" s="100">
        <v>7</v>
      </c>
      <c r="J52" s="100">
        <v>8</v>
      </c>
      <c r="K52" s="100">
        <v>9</v>
      </c>
      <c r="L52" s="101">
        <v>10</v>
      </c>
      <c r="M52" s="101">
        <v>11</v>
      </c>
      <c r="N52" s="101">
        <v>12</v>
      </c>
      <c r="O52" s="101">
        <v>13</v>
      </c>
      <c r="P52" s="101">
        <v>14</v>
      </c>
      <c r="Q52" s="101">
        <v>15</v>
      </c>
      <c r="R52" s="101">
        <v>16</v>
      </c>
      <c r="S52" s="101">
        <v>17</v>
      </c>
      <c r="T52" s="101">
        <v>18</v>
      </c>
      <c r="U52" s="101">
        <v>19</v>
      </c>
      <c r="V52" s="101">
        <v>20</v>
      </c>
      <c r="W52" s="101">
        <v>21</v>
      </c>
      <c r="X52" s="101">
        <v>22</v>
      </c>
      <c r="Y52" s="101">
        <v>23</v>
      </c>
      <c r="Z52" s="101">
        <v>24</v>
      </c>
      <c r="AA52" s="101">
        <v>25</v>
      </c>
    </row>
    <row r="53" spans="1:27" s="103" customFormat="1" x14ac:dyDescent="0.2">
      <c r="A53" s="102" t="s">
        <v>87</v>
      </c>
      <c r="B53" s="100">
        <v>25</v>
      </c>
      <c r="C53" s="101">
        <v>500</v>
      </c>
      <c r="D53" s="101">
        <v>400</v>
      </c>
      <c r="E53" s="101">
        <v>300</v>
      </c>
      <c r="F53" s="101">
        <v>250</v>
      </c>
      <c r="G53" s="101">
        <v>250</v>
      </c>
      <c r="H53" s="101">
        <v>250</v>
      </c>
      <c r="I53" s="101">
        <v>250</v>
      </c>
      <c r="J53" s="101">
        <v>200</v>
      </c>
      <c r="K53" s="101">
        <v>200</v>
      </c>
      <c r="L53" s="101">
        <v>200</v>
      </c>
      <c r="M53" s="101">
        <v>200</v>
      </c>
      <c r="N53" s="101">
        <v>150</v>
      </c>
      <c r="O53" s="101">
        <v>150</v>
      </c>
      <c r="P53" s="101">
        <v>150</v>
      </c>
      <c r="Q53" s="101">
        <v>150</v>
      </c>
      <c r="R53" s="101">
        <v>100</v>
      </c>
      <c r="S53" s="101">
        <v>100</v>
      </c>
      <c r="T53" s="101">
        <v>100</v>
      </c>
      <c r="U53" s="101">
        <v>100</v>
      </c>
      <c r="V53" s="101">
        <v>100</v>
      </c>
      <c r="W53" s="101">
        <v>75</v>
      </c>
      <c r="X53" s="101">
        <v>75</v>
      </c>
      <c r="Y53" s="101">
        <v>75</v>
      </c>
      <c r="Z53" s="101">
        <v>75</v>
      </c>
      <c r="AA53" s="101">
        <v>75</v>
      </c>
    </row>
    <row r="54" spans="1:27" s="103" customFormat="1" x14ac:dyDescent="0.2">
      <c r="A54" s="99" t="s">
        <v>88</v>
      </c>
      <c r="B54" s="100">
        <v>24</v>
      </c>
      <c r="C54" s="101">
        <v>500</v>
      </c>
      <c r="D54" s="101">
        <v>400</v>
      </c>
      <c r="E54" s="101">
        <v>300</v>
      </c>
      <c r="F54" s="101">
        <v>250</v>
      </c>
      <c r="G54" s="101">
        <v>250</v>
      </c>
      <c r="H54" s="101">
        <v>250</v>
      </c>
      <c r="I54" s="101">
        <v>200</v>
      </c>
      <c r="J54" s="101">
        <v>200</v>
      </c>
      <c r="K54" s="101">
        <v>200</v>
      </c>
      <c r="L54" s="101">
        <v>200</v>
      </c>
      <c r="M54" s="101">
        <v>150</v>
      </c>
      <c r="N54" s="101">
        <v>150</v>
      </c>
      <c r="O54" s="101">
        <v>150</v>
      </c>
      <c r="P54" s="101">
        <v>150</v>
      </c>
      <c r="Q54" s="101">
        <v>100</v>
      </c>
      <c r="R54" s="101">
        <v>100</v>
      </c>
      <c r="S54" s="101">
        <v>100</v>
      </c>
      <c r="T54" s="101">
        <v>100</v>
      </c>
      <c r="U54" s="101">
        <v>100</v>
      </c>
      <c r="V54" s="101">
        <v>75</v>
      </c>
      <c r="W54" s="101">
        <v>75</v>
      </c>
      <c r="X54" s="101">
        <v>75</v>
      </c>
      <c r="Y54" s="101">
        <v>75</v>
      </c>
      <c r="Z54" s="101">
        <v>75</v>
      </c>
      <c r="AA54" s="99"/>
    </row>
    <row r="55" spans="1:27" s="103" customFormat="1" x14ac:dyDescent="0.2">
      <c r="A55" s="99" t="s">
        <v>89</v>
      </c>
      <c r="B55" s="100">
        <v>23</v>
      </c>
      <c r="C55" s="101">
        <v>500</v>
      </c>
      <c r="D55" s="101">
        <v>400</v>
      </c>
      <c r="E55" s="101">
        <v>300</v>
      </c>
      <c r="F55" s="101">
        <v>250</v>
      </c>
      <c r="G55" s="101">
        <v>250</v>
      </c>
      <c r="H55" s="101">
        <v>200</v>
      </c>
      <c r="I55" s="101">
        <v>200</v>
      </c>
      <c r="J55" s="101">
        <v>200</v>
      </c>
      <c r="K55" s="101">
        <v>150</v>
      </c>
      <c r="L55" s="101">
        <v>150</v>
      </c>
      <c r="M55" s="101">
        <v>150</v>
      </c>
      <c r="N55" s="101">
        <v>150</v>
      </c>
      <c r="O55" s="101">
        <v>150</v>
      </c>
      <c r="P55" s="101">
        <v>100</v>
      </c>
      <c r="Q55" s="101">
        <v>100</v>
      </c>
      <c r="R55" s="101">
        <v>100</v>
      </c>
      <c r="S55" s="101">
        <v>100</v>
      </c>
      <c r="T55" s="101">
        <v>100</v>
      </c>
      <c r="U55" s="101">
        <v>75</v>
      </c>
      <c r="V55" s="101">
        <v>75</v>
      </c>
      <c r="W55" s="101">
        <v>75</v>
      </c>
      <c r="X55" s="101">
        <v>75</v>
      </c>
      <c r="Y55" s="101">
        <v>75</v>
      </c>
      <c r="Z55" s="99"/>
      <c r="AA55" s="99"/>
    </row>
    <row r="56" spans="1:27" s="103" customFormat="1" x14ac:dyDescent="0.2">
      <c r="A56" s="99" t="s">
        <v>90</v>
      </c>
      <c r="B56" s="100">
        <v>22</v>
      </c>
      <c r="C56" s="101">
        <v>500</v>
      </c>
      <c r="D56" s="101">
        <v>400</v>
      </c>
      <c r="E56" s="101">
        <v>300</v>
      </c>
      <c r="F56" s="101">
        <v>250</v>
      </c>
      <c r="G56" s="101">
        <v>200</v>
      </c>
      <c r="H56" s="101">
        <v>200</v>
      </c>
      <c r="I56" s="101">
        <v>200</v>
      </c>
      <c r="J56" s="101">
        <v>150</v>
      </c>
      <c r="K56" s="101">
        <v>150</v>
      </c>
      <c r="L56" s="101">
        <v>150</v>
      </c>
      <c r="M56" s="101">
        <v>150</v>
      </c>
      <c r="N56" s="101">
        <v>150</v>
      </c>
      <c r="O56" s="101">
        <v>100</v>
      </c>
      <c r="P56" s="101">
        <v>100</v>
      </c>
      <c r="Q56" s="101">
        <v>100</v>
      </c>
      <c r="R56" s="101">
        <v>100</v>
      </c>
      <c r="S56" s="101">
        <v>100</v>
      </c>
      <c r="T56" s="101">
        <v>75</v>
      </c>
      <c r="U56" s="101">
        <v>75</v>
      </c>
      <c r="V56" s="101">
        <v>75</v>
      </c>
      <c r="W56" s="101">
        <v>75</v>
      </c>
      <c r="X56" s="101">
        <v>75</v>
      </c>
      <c r="Y56" s="99"/>
      <c r="Z56" s="99"/>
      <c r="AA56" s="99"/>
    </row>
    <row r="57" spans="1:27" s="103" customFormat="1" x14ac:dyDescent="0.2">
      <c r="A57" s="99" t="s">
        <v>91</v>
      </c>
      <c r="B57" s="100">
        <v>21</v>
      </c>
      <c r="C57" s="101">
        <v>500</v>
      </c>
      <c r="D57" s="101">
        <v>400</v>
      </c>
      <c r="E57" s="101">
        <v>300</v>
      </c>
      <c r="F57" s="101">
        <v>250</v>
      </c>
      <c r="G57" s="101">
        <v>200</v>
      </c>
      <c r="H57" s="101">
        <v>150</v>
      </c>
      <c r="I57" s="101">
        <v>150</v>
      </c>
      <c r="J57" s="101">
        <v>150</v>
      </c>
      <c r="K57" s="101">
        <v>150</v>
      </c>
      <c r="L57" s="101">
        <v>150</v>
      </c>
      <c r="M57" s="101">
        <v>100</v>
      </c>
      <c r="N57" s="101">
        <v>100</v>
      </c>
      <c r="O57" s="101">
        <v>100</v>
      </c>
      <c r="P57" s="101">
        <v>100</v>
      </c>
      <c r="Q57" s="101">
        <v>100</v>
      </c>
      <c r="R57" s="101">
        <v>100</v>
      </c>
      <c r="S57" s="101">
        <v>75</v>
      </c>
      <c r="T57" s="101">
        <v>75</v>
      </c>
      <c r="U57" s="101">
        <v>75</v>
      </c>
      <c r="V57" s="101">
        <v>75</v>
      </c>
      <c r="W57" s="101">
        <v>75</v>
      </c>
      <c r="X57" s="99"/>
      <c r="Y57" s="99"/>
      <c r="Z57" s="99"/>
      <c r="AA57" s="99"/>
    </row>
    <row r="58" spans="1:27" s="103" customFormat="1" x14ac:dyDescent="0.2">
      <c r="A58" s="99" t="s">
        <v>92</v>
      </c>
      <c r="B58" s="100">
        <v>20</v>
      </c>
      <c r="C58" s="101">
        <v>400</v>
      </c>
      <c r="D58" s="101">
        <v>300</v>
      </c>
      <c r="E58" s="101">
        <v>300</v>
      </c>
      <c r="F58" s="101">
        <v>250</v>
      </c>
      <c r="G58" s="101">
        <v>200</v>
      </c>
      <c r="H58" s="101">
        <v>150</v>
      </c>
      <c r="I58" s="101">
        <v>150</v>
      </c>
      <c r="J58" s="101">
        <v>150</v>
      </c>
      <c r="K58" s="101">
        <v>150</v>
      </c>
      <c r="L58" s="101">
        <v>150</v>
      </c>
      <c r="M58" s="101">
        <v>100</v>
      </c>
      <c r="N58" s="101">
        <v>100</v>
      </c>
      <c r="O58" s="101">
        <v>100</v>
      </c>
      <c r="P58" s="101">
        <v>100</v>
      </c>
      <c r="Q58" s="101">
        <v>100</v>
      </c>
      <c r="R58" s="101">
        <v>75</v>
      </c>
      <c r="S58" s="101">
        <v>75</v>
      </c>
      <c r="T58" s="101">
        <v>75</v>
      </c>
      <c r="U58" s="101">
        <v>75</v>
      </c>
      <c r="V58" s="101">
        <v>75</v>
      </c>
      <c r="W58" s="99"/>
      <c r="X58" s="99"/>
      <c r="Y58" s="99"/>
      <c r="Z58" s="99"/>
      <c r="AA58" s="99"/>
    </row>
    <row r="59" spans="1:27" s="103" customFormat="1" x14ac:dyDescent="0.2">
      <c r="A59" s="99" t="s">
        <v>93</v>
      </c>
      <c r="B59" s="100">
        <v>19</v>
      </c>
      <c r="C59" s="101">
        <v>400</v>
      </c>
      <c r="D59" s="101">
        <v>300</v>
      </c>
      <c r="E59" s="101">
        <v>250</v>
      </c>
      <c r="F59" s="101">
        <v>200</v>
      </c>
      <c r="G59" s="101">
        <v>150</v>
      </c>
      <c r="H59" s="101">
        <v>150</v>
      </c>
      <c r="I59" s="101">
        <v>150</v>
      </c>
      <c r="J59" s="101">
        <v>150</v>
      </c>
      <c r="K59" s="101">
        <v>150</v>
      </c>
      <c r="L59" s="101">
        <v>100</v>
      </c>
      <c r="M59" s="101">
        <v>100</v>
      </c>
      <c r="N59" s="101">
        <v>100</v>
      </c>
      <c r="O59" s="101">
        <v>100</v>
      </c>
      <c r="P59" s="101">
        <v>100</v>
      </c>
      <c r="Q59" s="101">
        <v>75</v>
      </c>
      <c r="R59" s="101">
        <v>75</v>
      </c>
      <c r="S59" s="101">
        <v>75</v>
      </c>
      <c r="T59" s="101">
        <v>75</v>
      </c>
      <c r="U59" s="101">
        <v>75</v>
      </c>
      <c r="V59" s="99"/>
      <c r="W59" s="99"/>
      <c r="X59" s="99"/>
      <c r="Y59" s="99"/>
      <c r="Z59" s="99"/>
      <c r="AA59" s="99"/>
    </row>
    <row r="60" spans="1:27" s="103" customFormat="1" x14ac:dyDescent="0.2">
      <c r="A60" s="99" t="s">
        <v>94</v>
      </c>
      <c r="B60" s="100">
        <v>18</v>
      </c>
      <c r="C60" s="101">
        <v>400</v>
      </c>
      <c r="D60" s="101">
        <v>300</v>
      </c>
      <c r="E60" s="101">
        <v>250</v>
      </c>
      <c r="F60" s="101">
        <v>200</v>
      </c>
      <c r="G60" s="101">
        <v>150</v>
      </c>
      <c r="H60" s="101">
        <v>150</v>
      </c>
      <c r="I60" s="101">
        <v>150</v>
      </c>
      <c r="J60" s="101">
        <v>150</v>
      </c>
      <c r="K60" s="101">
        <v>100</v>
      </c>
      <c r="L60" s="101">
        <v>100</v>
      </c>
      <c r="M60" s="101">
        <v>100</v>
      </c>
      <c r="N60" s="101">
        <v>100</v>
      </c>
      <c r="O60" s="101">
        <v>100</v>
      </c>
      <c r="P60" s="101">
        <v>75</v>
      </c>
      <c r="Q60" s="101">
        <v>75</v>
      </c>
      <c r="R60" s="101">
        <v>75</v>
      </c>
      <c r="S60" s="101">
        <v>75</v>
      </c>
      <c r="T60" s="101">
        <v>75</v>
      </c>
      <c r="U60" s="99"/>
      <c r="V60" s="99"/>
      <c r="W60" s="99"/>
      <c r="X60" s="99"/>
      <c r="Y60" s="99"/>
      <c r="Z60" s="99"/>
      <c r="AA60" s="99"/>
    </row>
    <row r="61" spans="1:27" s="103" customFormat="1" x14ac:dyDescent="0.2">
      <c r="A61" s="99" t="s">
        <v>95</v>
      </c>
      <c r="B61" s="100">
        <v>17</v>
      </c>
      <c r="C61" s="101">
        <v>400</v>
      </c>
      <c r="D61" s="101">
        <v>300</v>
      </c>
      <c r="E61" s="101">
        <v>250</v>
      </c>
      <c r="F61" s="101">
        <v>200</v>
      </c>
      <c r="G61" s="101">
        <v>150</v>
      </c>
      <c r="H61" s="101">
        <v>150</v>
      </c>
      <c r="I61" s="101">
        <v>150</v>
      </c>
      <c r="J61" s="101">
        <v>100</v>
      </c>
      <c r="K61" s="101">
        <v>100</v>
      </c>
      <c r="L61" s="101">
        <v>100</v>
      </c>
      <c r="M61" s="101">
        <v>100</v>
      </c>
      <c r="N61" s="101">
        <v>100</v>
      </c>
      <c r="O61" s="101">
        <v>75</v>
      </c>
      <c r="P61" s="101">
        <v>75</v>
      </c>
      <c r="Q61" s="101">
        <v>75</v>
      </c>
      <c r="R61" s="101">
        <v>75</v>
      </c>
      <c r="S61" s="101">
        <v>75</v>
      </c>
      <c r="T61" s="99"/>
      <c r="U61" s="99"/>
      <c r="V61" s="99"/>
      <c r="W61" s="99"/>
      <c r="X61" s="99"/>
      <c r="Y61" s="99"/>
      <c r="Z61" s="99"/>
      <c r="AA61" s="99"/>
    </row>
    <row r="62" spans="1:27" s="103" customFormat="1" x14ac:dyDescent="0.2">
      <c r="A62" s="99" t="s">
        <v>96</v>
      </c>
      <c r="B62" s="100">
        <v>16</v>
      </c>
      <c r="C62" s="101">
        <v>400</v>
      </c>
      <c r="D62" s="101">
        <v>300</v>
      </c>
      <c r="E62" s="101">
        <v>250</v>
      </c>
      <c r="F62" s="101">
        <v>200</v>
      </c>
      <c r="G62" s="101">
        <v>150</v>
      </c>
      <c r="H62" s="101">
        <v>150</v>
      </c>
      <c r="I62" s="101">
        <v>100</v>
      </c>
      <c r="J62" s="101">
        <v>100</v>
      </c>
      <c r="K62" s="101">
        <v>100</v>
      </c>
      <c r="L62" s="101">
        <v>100</v>
      </c>
      <c r="M62" s="101">
        <v>100</v>
      </c>
      <c r="N62" s="101">
        <v>100</v>
      </c>
      <c r="O62" s="101">
        <v>75</v>
      </c>
      <c r="P62" s="101">
        <v>75</v>
      </c>
      <c r="Q62" s="101">
        <v>75</v>
      </c>
      <c r="R62" s="101">
        <v>75</v>
      </c>
      <c r="S62" s="99"/>
      <c r="T62" s="99"/>
      <c r="U62" s="99"/>
      <c r="V62" s="99"/>
      <c r="W62" s="99"/>
      <c r="X62" s="99"/>
      <c r="Y62" s="99"/>
      <c r="Z62" s="99"/>
      <c r="AA62" s="99"/>
    </row>
    <row r="63" spans="1:27" s="103" customFormat="1" x14ac:dyDescent="0.2">
      <c r="A63" s="99" t="s">
        <v>97</v>
      </c>
      <c r="B63" s="100">
        <v>15</v>
      </c>
      <c r="C63" s="101">
        <v>300</v>
      </c>
      <c r="D63" s="101">
        <v>250</v>
      </c>
      <c r="E63" s="101">
        <v>200</v>
      </c>
      <c r="F63" s="101">
        <v>150</v>
      </c>
      <c r="G63" s="101">
        <v>150</v>
      </c>
      <c r="H63" s="101">
        <v>100</v>
      </c>
      <c r="I63" s="101">
        <v>100</v>
      </c>
      <c r="J63" s="101">
        <v>100</v>
      </c>
      <c r="K63" s="101">
        <v>100</v>
      </c>
      <c r="L63" s="101">
        <v>100</v>
      </c>
      <c r="M63" s="101">
        <v>100</v>
      </c>
      <c r="N63" s="101">
        <v>75</v>
      </c>
      <c r="O63" s="101">
        <v>75</v>
      </c>
      <c r="P63" s="101">
        <v>75</v>
      </c>
      <c r="Q63" s="101">
        <v>75</v>
      </c>
      <c r="R63" s="99"/>
      <c r="S63" s="99"/>
      <c r="T63" s="99"/>
      <c r="U63" s="99"/>
      <c r="V63" s="99"/>
      <c r="W63" s="99"/>
      <c r="X63" s="99"/>
      <c r="Y63" s="99"/>
      <c r="Z63" s="99"/>
      <c r="AA63" s="99"/>
    </row>
    <row r="64" spans="1:27" s="103" customFormat="1" x14ac:dyDescent="0.2">
      <c r="A64" s="99" t="s">
        <v>98</v>
      </c>
      <c r="B64" s="100">
        <v>14</v>
      </c>
      <c r="C64" s="101">
        <v>300</v>
      </c>
      <c r="D64" s="101">
        <v>250</v>
      </c>
      <c r="E64" s="101">
        <v>200</v>
      </c>
      <c r="F64" s="101">
        <v>150</v>
      </c>
      <c r="G64" s="101">
        <v>125</v>
      </c>
      <c r="H64" s="101">
        <v>100</v>
      </c>
      <c r="I64" s="101">
        <v>100</v>
      </c>
      <c r="J64" s="101">
        <v>100</v>
      </c>
      <c r="K64" s="101">
        <v>100</v>
      </c>
      <c r="L64" s="101">
        <v>100</v>
      </c>
      <c r="M64" s="101">
        <v>75</v>
      </c>
      <c r="N64" s="101">
        <v>75</v>
      </c>
      <c r="O64" s="101">
        <v>75</v>
      </c>
      <c r="P64" s="101">
        <v>75</v>
      </c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</row>
    <row r="65" spans="1:27" s="103" customFormat="1" x14ac:dyDescent="0.2">
      <c r="A65" s="99" t="s">
        <v>99</v>
      </c>
      <c r="B65" s="100">
        <v>13</v>
      </c>
      <c r="C65" s="101">
        <v>300</v>
      </c>
      <c r="D65" s="101">
        <v>250</v>
      </c>
      <c r="E65" s="101">
        <v>200</v>
      </c>
      <c r="F65" s="101">
        <v>150</v>
      </c>
      <c r="G65" s="101">
        <v>125</v>
      </c>
      <c r="H65" s="101">
        <v>100</v>
      </c>
      <c r="I65" s="101">
        <v>100</v>
      </c>
      <c r="J65" s="101">
        <v>100</v>
      </c>
      <c r="K65" s="101">
        <v>100</v>
      </c>
      <c r="L65" s="101">
        <v>75</v>
      </c>
      <c r="M65" s="101">
        <v>75</v>
      </c>
      <c r="N65" s="101">
        <v>75</v>
      </c>
      <c r="O65" s="101">
        <v>75</v>
      </c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</row>
    <row r="66" spans="1:27" s="103" customFormat="1" x14ac:dyDescent="0.2">
      <c r="A66" s="99" t="s">
        <v>100</v>
      </c>
      <c r="B66" s="100">
        <v>12</v>
      </c>
      <c r="C66" s="101">
        <v>300</v>
      </c>
      <c r="D66" s="101">
        <v>250</v>
      </c>
      <c r="E66" s="101">
        <v>200</v>
      </c>
      <c r="F66" s="101">
        <v>150</v>
      </c>
      <c r="G66" s="101">
        <v>125</v>
      </c>
      <c r="H66" s="101">
        <v>100</v>
      </c>
      <c r="I66" s="101">
        <v>100</v>
      </c>
      <c r="J66" s="101">
        <v>100</v>
      </c>
      <c r="K66" s="101">
        <v>75</v>
      </c>
      <c r="L66" s="101">
        <v>75</v>
      </c>
      <c r="M66" s="101">
        <v>75</v>
      </c>
      <c r="N66" s="101">
        <v>75</v>
      </c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</row>
    <row r="67" spans="1:27" s="103" customFormat="1" x14ac:dyDescent="0.2">
      <c r="A67" s="99" t="s">
        <v>101</v>
      </c>
      <c r="B67" s="100">
        <v>11</v>
      </c>
      <c r="C67" s="101">
        <v>300</v>
      </c>
      <c r="D67" s="101">
        <v>250</v>
      </c>
      <c r="E67" s="101">
        <v>200</v>
      </c>
      <c r="F67" s="101">
        <v>150</v>
      </c>
      <c r="G67" s="101">
        <v>125</v>
      </c>
      <c r="H67" s="101">
        <v>100</v>
      </c>
      <c r="I67" s="101">
        <v>100</v>
      </c>
      <c r="J67" s="101">
        <v>75</v>
      </c>
      <c r="K67" s="101">
        <v>75</v>
      </c>
      <c r="L67" s="101">
        <v>75</v>
      </c>
      <c r="M67" s="101">
        <v>75</v>
      </c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</row>
    <row r="68" spans="1:27" s="103" customFormat="1" x14ac:dyDescent="0.2">
      <c r="A68" s="99" t="s">
        <v>102</v>
      </c>
      <c r="B68" s="100">
        <v>10</v>
      </c>
      <c r="C68" s="101">
        <v>250</v>
      </c>
      <c r="D68" s="101">
        <v>200</v>
      </c>
      <c r="E68" s="101">
        <v>150</v>
      </c>
      <c r="F68" s="101">
        <v>125</v>
      </c>
      <c r="G68" s="101">
        <v>100</v>
      </c>
      <c r="H68" s="101">
        <v>100</v>
      </c>
      <c r="I68" s="101">
        <v>75</v>
      </c>
      <c r="J68" s="101">
        <v>75</v>
      </c>
      <c r="K68" s="101">
        <v>75</v>
      </c>
      <c r="L68" s="101">
        <v>75</v>
      </c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</row>
    <row r="69" spans="1:27" s="103" customFormat="1" x14ac:dyDescent="0.2">
      <c r="A69" s="99" t="s">
        <v>103</v>
      </c>
      <c r="B69" s="100">
        <v>9</v>
      </c>
      <c r="C69" s="101">
        <v>250</v>
      </c>
      <c r="D69" s="101">
        <v>200</v>
      </c>
      <c r="E69" s="101">
        <v>150</v>
      </c>
      <c r="F69" s="101">
        <v>125</v>
      </c>
      <c r="G69" s="101">
        <v>100</v>
      </c>
      <c r="H69" s="101">
        <v>75</v>
      </c>
      <c r="I69" s="101">
        <v>75</v>
      </c>
      <c r="J69" s="101">
        <v>75</v>
      </c>
      <c r="K69" s="101">
        <v>75</v>
      </c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</row>
    <row r="70" spans="1:27" s="103" customFormat="1" x14ac:dyDescent="0.2">
      <c r="A70" s="99" t="s">
        <v>104</v>
      </c>
      <c r="B70" s="100">
        <v>8</v>
      </c>
      <c r="C70" s="101">
        <v>250</v>
      </c>
      <c r="D70" s="101">
        <v>200</v>
      </c>
      <c r="E70" s="101">
        <v>150</v>
      </c>
      <c r="F70" s="101">
        <v>125</v>
      </c>
      <c r="G70" s="101">
        <v>100</v>
      </c>
      <c r="H70" s="101">
        <v>75</v>
      </c>
      <c r="I70" s="101">
        <v>75</v>
      </c>
      <c r="J70" s="101">
        <v>75</v>
      </c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</row>
    <row r="71" spans="1:27" s="103" customFormat="1" x14ac:dyDescent="0.2">
      <c r="A71" s="99" t="s">
        <v>105</v>
      </c>
      <c r="B71" s="100">
        <v>7</v>
      </c>
      <c r="C71" s="101">
        <v>200</v>
      </c>
      <c r="D71" s="101">
        <v>150</v>
      </c>
      <c r="E71" s="101">
        <v>125</v>
      </c>
      <c r="F71" s="101">
        <v>100</v>
      </c>
      <c r="G71" s="101">
        <v>100</v>
      </c>
      <c r="H71" s="101">
        <v>75</v>
      </c>
      <c r="I71" s="101">
        <v>75</v>
      </c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</row>
    <row r="72" spans="1:27" s="103" customFormat="1" x14ac:dyDescent="0.2">
      <c r="A72" s="99" t="s">
        <v>106</v>
      </c>
      <c r="B72" s="100">
        <v>6</v>
      </c>
      <c r="C72" s="101">
        <v>200</v>
      </c>
      <c r="D72" s="101">
        <v>150</v>
      </c>
      <c r="E72" s="101">
        <v>125</v>
      </c>
      <c r="F72" s="101">
        <v>100</v>
      </c>
      <c r="G72" s="101">
        <v>100</v>
      </c>
      <c r="H72" s="101">
        <v>75</v>
      </c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</row>
    <row r="73" spans="1:27" s="103" customFormat="1" x14ac:dyDescent="0.2">
      <c r="A73" s="99" t="s">
        <v>107</v>
      </c>
      <c r="B73" s="100">
        <v>5</v>
      </c>
      <c r="C73" s="101">
        <v>200</v>
      </c>
      <c r="D73" s="101">
        <v>150</v>
      </c>
      <c r="E73" s="101">
        <v>125</v>
      </c>
      <c r="F73" s="101">
        <v>100</v>
      </c>
      <c r="G73" s="101">
        <v>75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</row>
    <row r="74" spans="1:27" s="103" customFormat="1" x14ac:dyDescent="0.2">
      <c r="A74" s="99" t="s">
        <v>108</v>
      </c>
      <c r="B74" s="100">
        <v>4</v>
      </c>
      <c r="C74" s="101">
        <v>175</v>
      </c>
      <c r="D74" s="101">
        <v>125</v>
      </c>
      <c r="E74" s="101">
        <v>100</v>
      </c>
      <c r="F74" s="101">
        <v>75</v>
      </c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</row>
    <row r="75" spans="1:27" s="103" customFormat="1" x14ac:dyDescent="0.2">
      <c r="A75" s="99" t="s">
        <v>109</v>
      </c>
      <c r="B75" s="100">
        <v>3</v>
      </c>
      <c r="C75" s="101">
        <v>150</v>
      </c>
      <c r="D75" s="101">
        <v>100</v>
      </c>
      <c r="E75" s="101">
        <v>75</v>
      </c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</row>
    <row r="76" spans="1:27" s="103" customFormat="1" x14ac:dyDescent="0.2">
      <c r="E76" s="104"/>
      <c r="G76" s="104"/>
    </row>
  </sheetData>
  <conditionalFormatting sqref="A2:A6 A19:A21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6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26.7109375" style="23" bestFit="1" customWidth="1"/>
    <col min="2" max="2" width="15.42578125" style="23" bestFit="1" customWidth="1"/>
    <col min="3" max="3" width="6.28515625" style="23" bestFit="1" customWidth="1"/>
    <col min="4" max="4" width="6" style="23" bestFit="1" customWidth="1"/>
    <col min="5" max="7" width="9.140625" style="23" bestFit="1" customWidth="1"/>
    <col min="8" max="8" width="13.85546875" style="23" bestFit="1" customWidth="1"/>
    <col min="9" max="9" width="4.42578125" style="23" bestFit="1" customWidth="1"/>
    <col min="10" max="11" width="4.28515625" style="23" bestFit="1" customWidth="1"/>
    <col min="12" max="14" width="3.5703125" style="23" bestFit="1" customWidth="1"/>
    <col min="15" max="15" width="7.5703125" style="23" bestFit="1" customWidth="1"/>
    <col min="16" max="16" width="9.140625" style="23" bestFit="1" customWidth="1"/>
    <col min="17" max="16384" width="9.140625" style="23"/>
  </cols>
  <sheetData>
    <row r="1" spans="1:16" ht="34.5" thickBot="1" x14ac:dyDescent="0.55000000000000004">
      <c r="A1" s="17" t="s">
        <v>68</v>
      </c>
      <c r="B1" s="18"/>
      <c r="C1" s="18"/>
      <c r="D1" s="18"/>
      <c r="E1" s="19"/>
      <c r="F1" s="20"/>
      <c r="G1" s="20"/>
      <c r="H1" s="21"/>
      <c r="I1" s="20"/>
      <c r="J1" s="20"/>
      <c r="K1" s="20"/>
      <c r="L1" s="20"/>
      <c r="M1" s="20"/>
      <c r="N1" s="20"/>
      <c r="O1" s="20"/>
      <c r="P1" s="22"/>
    </row>
    <row r="2" spans="1:16" ht="152.25" thickBot="1" x14ac:dyDescent="0.25">
      <c r="A2" s="24" t="s">
        <v>45</v>
      </c>
      <c r="B2" s="25" t="s">
        <v>50</v>
      </c>
      <c r="C2" s="25" t="s">
        <v>51</v>
      </c>
      <c r="D2" s="26" t="s">
        <v>54</v>
      </c>
      <c r="E2" s="26" t="s">
        <v>66</v>
      </c>
      <c r="F2" s="26" t="s">
        <v>67</v>
      </c>
      <c r="G2" s="26" t="s">
        <v>34</v>
      </c>
      <c r="H2" s="27" t="s">
        <v>55</v>
      </c>
      <c r="I2" s="27" t="s">
        <v>75</v>
      </c>
      <c r="J2" s="27" t="s">
        <v>76</v>
      </c>
      <c r="K2" s="27" t="s">
        <v>56</v>
      </c>
      <c r="L2" s="26" t="s">
        <v>58</v>
      </c>
      <c r="M2" s="26" t="s">
        <v>57</v>
      </c>
      <c r="N2" s="26" t="s">
        <v>59</v>
      </c>
      <c r="O2" s="26" t="s">
        <v>60</v>
      </c>
      <c r="P2" s="28" t="s">
        <v>61</v>
      </c>
    </row>
    <row r="3" spans="1:16" x14ac:dyDescent="0.2">
      <c r="A3" s="29" t="s">
        <v>3</v>
      </c>
      <c r="B3" s="30"/>
      <c r="C3" s="31"/>
      <c r="D3" s="32">
        <f>+B3+C3</f>
        <v>0</v>
      </c>
      <c r="E3" s="33">
        <f>+'Startpengesatser og afgifter'!B6</f>
        <v>205</v>
      </c>
      <c r="F3" s="33">
        <f>+'Startpengesatser og afgifter'!C6</f>
        <v>350</v>
      </c>
      <c r="G3" s="33">
        <f>+(B3*E3)+(C3*F3)</f>
        <v>0</v>
      </c>
      <c r="H3" s="31"/>
      <c r="I3" s="34"/>
      <c r="J3" s="34"/>
      <c r="K3" s="34">
        <v>0</v>
      </c>
      <c r="L3" s="33">
        <f>+'Startpengesatser og afgifter'!G6</f>
        <v>15</v>
      </c>
      <c r="M3" s="33">
        <f>+'Startpengesatser og afgifter'!G7</f>
        <v>10</v>
      </c>
      <c r="N3" s="33">
        <f>+'Startpengesatser og afgifter'!G8</f>
        <v>45</v>
      </c>
      <c r="O3" s="33">
        <f>+L3+M3+N3</f>
        <v>70</v>
      </c>
      <c r="P3" s="35">
        <f>+D3*O3</f>
        <v>0</v>
      </c>
    </row>
    <row r="4" spans="1:16" x14ac:dyDescent="0.2">
      <c r="A4" s="36" t="s">
        <v>33</v>
      </c>
      <c r="B4" s="37"/>
      <c r="C4" s="38"/>
      <c r="D4" s="39">
        <f t="shared" ref="D4:D24" si="0">+B4+C4</f>
        <v>0</v>
      </c>
      <c r="E4" s="40">
        <f>+'Startpengesatser og afgifter'!B10</f>
        <v>180</v>
      </c>
      <c r="F4" s="40">
        <f>+'Startpengesatser og afgifter'!C10</f>
        <v>300</v>
      </c>
      <c r="G4" s="40">
        <f t="shared" ref="G4:G24" si="1">+(B4*E4)+(C4*F4)</f>
        <v>0</v>
      </c>
      <c r="H4" s="38"/>
      <c r="I4" s="34"/>
      <c r="J4" s="34"/>
      <c r="K4" s="41">
        <v>0</v>
      </c>
      <c r="L4" s="40">
        <f>+'Startpengesatser og afgifter'!G10</f>
        <v>15</v>
      </c>
      <c r="M4" s="40">
        <f>+'Startpengesatser og afgifter'!G11</f>
        <v>10</v>
      </c>
      <c r="N4" s="40">
        <f>+'Startpengesatser og afgifter'!G12</f>
        <v>45</v>
      </c>
      <c r="O4" s="40">
        <f t="shared" ref="O4:O24" si="2">+L4+M4+N4</f>
        <v>70</v>
      </c>
      <c r="P4" s="42">
        <f t="shared" ref="P4:P24" si="3">+D4*O4</f>
        <v>0</v>
      </c>
    </row>
    <row r="5" spans="1:16" x14ac:dyDescent="0.2">
      <c r="A5" s="43" t="s">
        <v>35</v>
      </c>
      <c r="B5" s="37"/>
      <c r="C5" s="38"/>
      <c r="D5" s="39">
        <f t="shared" si="0"/>
        <v>0</v>
      </c>
      <c r="E5" s="40">
        <f>+'Startpengesatser og afgifter'!B10</f>
        <v>180</v>
      </c>
      <c r="F5" s="40">
        <f>+'Startpengesatser og afgifter'!C10</f>
        <v>300</v>
      </c>
      <c r="G5" s="40">
        <f t="shared" si="1"/>
        <v>0</v>
      </c>
      <c r="H5" s="38"/>
      <c r="I5" s="34"/>
      <c r="J5" s="34"/>
      <c r="K5" s="41">
        <v>0</v>
      </c>
      <c r="L5" s="40">
        <f>+'Startpengesatser og afgifter'!G10</f>
        <v>15</v>
      </c>
      <c r="M5" s="40">
        <f>+'Startpengesatser og afgifter'!G11</f>
        <v>10</v>
      </c>
      <c r="N5" s="40">
        <f>+'Startpengesatser og afgifter'!G12</f>
        <v>45</v>
      </c>
      <c r="O5" s="40">
        <f t="shared" si="2"/>
        <v>70</v>
      </c>
      <c r="P5" s="42">
        <f t="shared" si="3"/>
        <v>0</v>
      </c>
    </row>
    <row r="6" spans="1:16" x14ac:dyDescent="0.2">
      <c r="A6" s="43" t="s">
        <v>42</v>
      </c>
      <c r="B6" s="37"/>
      <c r="C6" s="38"/>
      <c r="D6" s="39">
        <f t="shared" si="0"/>
        <v>0</v>
      </c>
      <c r="E6" s="40">
        <f>+'Startpengesatser og afgifter'!B10</f>
        <v>180</v>
      </c>
      <c r="F6" s="40">
        <f>+'Startpengesatser og afgifter'!C10</f>
        <v>300</v>
      </c>
      <c r="G6" s="40">
        <f t="shared" si="1"/>
        <v>0</v>
      </c>
      <c r="H6" s="38"/>
      <c r="I6" s="34"/>
      <c r="J6" s="34"/>
      <c r="K6" s="41">
        <v>0</v>
      </c>
      <c r="L6" s="40">
        <f>+'Startpengesatser og afgifter'!G10</f>
        <v>15</v>
      </c>
      <c r="M6" s="40">
        <f>+'Startpengesatser og afgifter'!G11</f>
        <v>10</v>
      </c>
      <c r="N6" s="40">
        <f>+'Startpengesatser og afgifter'!G12</f>
        <v>45</v>
      </c>
      <c r="O6" s="40">
        <f t="shared" si="2"/>
        <v>70</v>
      </c>
      <c r="P6" s="42">
        <f t="shared" si="3"/>
        <v>0</v>
      </c>
    </row>
    <row r="7" spans="1:16" x14ac:dyDescent="0.2">
      <c r="A7" s="44" t="s">
        <v>32</v>
      </c>
      <c r="B7" s="37"/>
      <c r="C7" s="38"/>
      <c r="D7" s="39">
        <f t="shared" si="0"/>
        <v>0</v>
      </c>
      <c r="E7" s="40">
        <f>+'Startpengesatser og afgifter'!B10</f>
        <v>180</v>
      </c>
      <c r="F7" s="40">
        <f>+'Startpengesatser og afgifter'!C10</f>
        <v>300</v>
      </c>
      <c r="G7" s="40">
        <f t="shared" si="1"/>
        <v>0</v>
      </c>
      <c r="H7" s="38"/>
      <c r="I7" s="34"/>
      <c r="J7" s="34"/>
      <c r="K7" s="41">
        <v>0</v>
      </c>
      <c r="L7" s="40">
        <f>+'Startpengesatser og afgifter'!G10</f>
        <v>15</v>
      </c>
      <c r="M7" s="40">
        <f>+'Startpengesatser og afgifter'!G11</f>
        <v>10</v>
      </c>
      <c r="N7" s="40">
        <f>+'Startpengesatser og afgifter'!G12</f>
        <v>45</v>
      </c>
      <c r="O7" s="40">
        <f t="shared" si="2"/>
        <v>70</v>
      </c>
      <c r="P7" s="42">
        <f t="shared" si="3"/>
        <v>0</v>
      </c>
    </row>
    <row r="8" spans="1:16" x14ac:dyDescent="0.2">
      <c r="A8" s="44" t="s">
        <v>31</v>
      </c>
      <c r="B8" s="37"/>
      <c r="C8" s="38"/>
      <c r="D8" s="39">
        <f t="shared" si="0"/>
        <v>0</v>
      </c>
      <c r="E8" s="40">
        <f>+'Startpengesatser og afgifter'!B10</f>
        <v>180</v>
      </c>
      <c r="F8" s="40">
        <f>+'Startpengesatser og afgifter'!C10</f>
        <v>300</v>
      </c>
      <c r="G8" s="40">
        <f t="shared" si="1"/>
        <v>0</v>
      </c>
      <c r="H8" s="38"/>
      <c r="I8" s="34"/>
      <c r="J8" s="34"/>
      <c r="K8" s="41">
        <v>0</v>
      </c>
      <c r="L8" s="40">
        <f>+'Startpengesatser og afgifter'!G10</f>
        <v>15</v>
      </c>
      <c r="M8" s="40">
        <f>+'Startpengesatser og afgifter'!G11</f>
        <v>10</v>
      </c>
      <c r="N8" s="40">
        <f>+'Startpengesatser og afgifter'!G12</f>
        <v>45</v>
      </c>
      <c r="O8" s="40">
        <f t="shared" si="2"/>
        <v>70</v>
      </c>
      <c r="P8" s="42">
        <f t="shared" si="3"/>
        <v>0</v>
      </c>
    </row>
    <row r="9" spans="1:16" x14ac:dyDescent="0.2">
      <c r="A9" s="43" t="s">
        <v>4</v>
      </c>
      <c r="B9" s="37"/>
      <c r="C9" s="38"/>
      <c r="D9" s="39">
        <f t="shared" si="0"/>
        <v>0</v>
      </c>
      <c r="E9" s="40">
        <f>+'Startpengesatser og afgifter'!B18</f>
        <v>155</v>
      </c>
      <c r="F9" s="40">
        <f>+'Startpengesatser og afgifter'!C18</f>
        <v>250</v>
      </c>
      <c r="G9" s="40">
        <f t="shared" si="1"/>
        <v>0</v>
      </c>
      <c r="H9" s="38"/>
      <c r="I9" s="34"/>
      <c r="J9" s="34"/>
      <c r="K9" s="41">
        <v>0</v>
      </c>
      <c r="L9" s="40">
        <f>+'Startpengesatser og afgifter'!G18</f>
        <v>15</v>
      </c>
      <c r="M9" s="40">
        <f>+'Startpengesatser og afgifter'!G19</f>
        <v>10</v>
      </c>
      <c r="N9" s="40">
        <f>+'Startpengesatser og afgifter'!G20</f>
        <v>45</v>
      </c>
      <c r="O9" s="40">
        <f t="shared" si="2"/>
        <v>70</v>
      </c>
      <c r="P9" s="42">
        <f t="shared" si="3"/>
        <v>0</v>
      </c>
    </row>
    <row r="10" spans="1:16" x14ac:dyDescent="0.2">
      <c r="A10" s="43" t="s">
        <v>43</v>
      </c>
      <c r="B10" s="37"/>
      <c r="C10" s="38"/>
      <c r="D10" s="39">
        <f t="shared" si="0"/>
        <v>0</v>
      </c>
      <c r="E10" s="40">
        <f>+'Startpengesatser og afgifter'!B18</f>
        <v>155</v>
      </c>
      <c r="F10" s="40">
        <f>+'Startpengesatser og afgifter'!C18</f>
        <v>250</v>
      </c>
      <c r="G10" s="40">
        <f t="shared" si="1"/>
        <v>0</v>
      </c>
      <c r="H10" s="38"/>
      <c r="I10" s="34"/>
      <c r="J10" s="34"/>
      <c r="K10" s="41">
        <v>0</v>
      </c>
      <c r="L10" s="40">
        <f>+'Startpengesatser og afgifter'!G18</f>
        <v>15</v>
      </c>
      <c r="M10" s="40">
        <f>+'Startpengesatser og afgifter'!G19</f>
        <v>10</v>
      </c>
      <c r="N10" s="40">
        <f>+'Startpengesatser og afgifter'!G20</f>
        <v>45</v>
      </c>
      <c r="O10" s="40">
        <f t="shared" si="2"/>
        <v>70</v>
      </c>
      <c r="P10" s="42">
        <f t="shared" si="3"/>
        <v>0</v>
      </c>
    </row>
    <row r="11" spans="1:16" x14ac:dyDescent="0.2">
      <c r="A11" s="43" t="s">
        <v>36</v>
      </c>
      <c r="B11" s="37"/>
      <c r="C11" s="38"/>
      <c r="D11" s="39">
        <f t="shared" si="0"/>
        <v>0</v>
      </c>
      <c r="E11" s="40">
        <f>+'Startpengesatser og afgifter'!B22</f>
        <v>100</v>
      </c>
      <c r="F11" s="40">
        <f>+'Startpengesatser og afgifter'!C22</f>
        <v>150</v>
      </c>
      <c r="G11" s="40">
        <f t="shared" si="1"/>
        <v>0</v>
      </c>
      <c r="H11" s="38">
        <v>0</v>
      </c>
      <c r="I11" s="34"/>
      <c r="J11" s="34">
        <v>0</v>
      </c>
      <c r="K11" s="41"/>
      <c r="L11" s="40">
        <f>+'Startpengesatser og afgifter'!G22</f>
        <v>5</v>
      </c>
      <c r="M11" s="40">
        <f>+'Startpengesatser og afgifter'!G23</f>
        <v>10</v>
      </c>
      <c r="N11" s="40">
        <f>+'Startpengesatser og afgifter'!G24</f>
        <v>45</v>
      </c>
      <c r="O11" s="40">
        <f t="shared" si="2"/>
        <v>60</v>
      </c>
      <c r="P11" s="42">
        <f t="shared" si="3"/>
        <v>0</v>
      </c>
    </row>
    <row r="12" spans="1:16" x14ac:dyDescent="0.2">
      <c r="A12" s="43" t="s">
        <v>37</v>
      </c>
      <c r="B12" s="37"/>
      <c r="C12" s="38"/>
      <c r="D12" s="39">
        <f t="shared" si="0"/>
        <v>0</v>
      </c>
      <c r="E12" s="40">
        <f>+'Startpengesatser og afgifter'!B22</f>
        <v>100</v>
      </c>
      <c r="F12" s="40">
        <f>+'Startpengesatser og afgifter'!C22</f>
        <v>150</v>
      </c>
      <c r="G12" s="40">
        <f t="shared" si="1"/>
        <v>0</v>
      </c>
      <c r="H12" s="38">
        <v>0</v>
      </c>
      <c r="I12" s="34"/>
      <c r="J12" s="34">
        <v>0</v>
      </c>
      <c r="K12" s="41"/>
      <c r="L12" s="40">
        <f>+'Startpengesatser og afgifter'!G22</f>
        <v>5</v>
      </c>
      <c r="M12" s="40">
        <f>+'Startpengesatser og afgifter'!G23</f>
        <v>10</v>
      </c>
      <c r="N12" s="40">
        <f>+'Startpengesatser og afgifter'!G24</f>
        <v>45</v>
      </c>
      <c r="O12" s="40">
        <f t="shared" si="2"/>
        <v>60</v>
      </c>
      <c r="P12" s="42">
        <f t="shared" si="3"/>
        <v>0</v>
      </c>
    </row>
    <row r="13" spans="1:16" x14ac:dyDescent="0.2">
      <c r="A13" s="43" t="s">
        <v>38</v>
      </c>
      <c r="B13" s="37"/>
      <c r="C13" s="38"/>
      <c r="D13" s="39">
        <f t="shared" si="0"/>
        <v>0</v>
      </c>
      <c r="E13" s="40">
        <f>+'Startpengesatser og afgifter'!B22</f>
        <v>100</v>
      </c>
      <c r="F13" s="40">
        <f>+'Startpengesatser og afgifter'!C22</f>
        <v>150</v>
      </c>
      <c r="G13" s="40">
        <f t="shared" si="1"/>
        <v>0</v>
      </c>
      <c r="H13" s="38">
        <v>0</v>
      </c>
      <c r="I13" s="34"/>
      <c r="J13" s="34">
        <v>0</v>
      </c>
      <c r="K13" s="41"/>
      <c r="L13" s="40">
        <f>+'Startpengesatser og afgifter'!G22</f>
        <v>5</v>
      </c>
      <c r="M13" s="40">
        <f>+'Startpengesatser og afgifter'!G23</f>
        <v>10</v>
      </c>
      <c r="N13" s="40">
        <f>+'Startpengesatser og afgifter'!G24</f>
        <v>45</v>
      </c>
      <c r="O13" s="40">
        <f t="shared" si="2"/>
        <v>60</v>
      </c>
      <c r="P13" s="42">
        <f t="shared" si="3"/>
        <v>0</v>
      </c>
    </row>
    <row r="14" spans="1:16" x14ac:dyDescent="0.2">
      <c r="A14" s="43" t="s">
        <v>39</v>
      </c>
      <c r="B14" s="37"/>
      <c r="C14" s="38"/>
      <c r="D14" s="39">
        <f t="shared" si="0"/>
        <v>0</v>
      </c>
      <c r="E14" s="40">
        <f>+'Startpengesatser og afgifter'!B22</f>
        <v>100</v>
      </c>
      <c r="F14" s="40">
        <f>+'Startpengesatser og afgifter'!C22</f>
        <v>150</v>
      </c>
      <c r="G14" s="40">
        <f t="shared" si="1"/>
        <v>0</v>
      </c>
      <c r="H14" s="38">
        <v>0</v>
      </c>
      <c r="I14" s="34"/>
      <c r="J14" s="34">
        <v>0</v>
      </c>
      <c r="K14" s="41"/>
      <c r="L14" s="40">
        <f>+'Startpengesatser og afgifter'!G22</f>
        <v>5</v>
      </c>
      <c r="M14" s="40">
        <f>+'Startpengesatser og afgifter'!G23</f>
        <v>10</v>
      </c>
      <c r="N14" s="40">
        <f>+'Startpengesatser og afgifter'!G24</f>
        <v>45</v>
      </c>
      <c r="O14" s="40">
        <f t="shared" si="2"/>
        <v>60</v>
      </c>
      <c r="P14" s="42">
        <f t="shared" si="3"/>
        <v>0</v>
      </c>
    </row>
    <row r="15" spans="1:16" x14ac:dyDescent="0.2">
      <c r="A15" s="43" t="s">
        <v>40</v>
      </c>
      <c r="B15" s="37"/>
      <c r="C15" s="38"/>
      <c r="D15" s="39">
        <f t="shared" si="0"/>
        <v>0</v>
      </c>
      <c r="E15" s="40">
        <f>+'Startpengesatser og afgifter'!B22</f>
        <v>100</v>
      </c>
      <c r="F15" s="40">
        <f>+'Startpengesatser og afgifter'!C22</f>
        <v>150</v>
      </c>
      <c r="G15" s="40">
        <f t="shared" si="1"/>
        <v>0</v>
      </c>
      <c r="H15" s="38">
        <v>0</v>
      </c>
      <c r="I15" s="34"/>
      <c r="J15" s="34">
        <v>0</v>
      </c>
      <c r="K15" s="41"/>
      <c r="L15" s="40">
        <f>+'Startpengesatser og afgifter'!G22</f>
        <v>5</v>
      </c>
      <c r="M15" s="40">
        <f>+'Startpengesatser og afgifter'!G23</f>
        <v>10</v>
      </c>
      <c r="N15" s="40">
        <f>+'Startpengesatser og afgifter'!G24</f>
        <v>45</v>
      </c>
      <c r="O15" s="40">
        <f t="shared" si="2"/>
        <v>60</v>
      </c>
      <c r="P15" s="42">
        <f t="shared" si="3"/>
        <v>0</v>
      </c>
    </row>
    <row r="16" spans="1:16" x14ac:dyDescent="0.2">
      <c r="A16" s="43" t="s">
        <v>41</v>
      </c>
      <c r="B16" s="37"/>
      <c r="C16" s="38"/>
      <c r="D16" s="39">
        <f t="shared" si="0"/>
        <v>0</v>
      </c>
      <c r="E16" s="40">
        <f>+'Startpengesatser og afgifter'!B22</f>
        <v>100</v>
      </c>
      <c r="F16" s="40">
        <f>+'Startpengesatser og afgifter'!C22</f>
        <v>150</v>
      </c>
      <c r="G16" s="40">
        <f t="shared" si="1"/>
        <v>0</v>
      </c>
      <c r="H16" s="38">
        <v>0</v>
      </c>
      <c r="I16" s="34"/>
      <c r="J16" s="34">
        <v>0</v>
      </c>
      <c r="K16" s="41"/>
      <c r="L16" s="40">
        <f>+'Startpengesatser og afgifter'!G22</f>
        <v>5</v>
      </c>
      <c r="M16" s="40">
        <f>+'Startpengesatser og afgifter'!G23</f>
        <v>10</v>
      </c>
      <c r="N16" s="40">
        <f>+'Startpengesatser og afgifter'!G24</f>
        <v>45</v>
      </c>
      <c r="O16" s="40">
        <f t="shared" si="2"/>
        <v>60</v>
      </c>
      <c r="P16" s="42">
        <f t="shared" si="3"/>
        <v>0</v>
      </c>
    </row>
    <row r="17" spans="1:16" x14ac:dyDescent="0.2">
      <c r="A17" s="43" t="s">
        <v>53</v>
      </c>
      <c r="B17" s="37"/>
      <c r="C17" s="38"/>
      <c r="D17" s="39">
        <f t="shared" ref="D17" si="4">+B17+C17</f>
        <v>0</v>
      </c>
      <c r="E17" s="40">
        <f>+'Startpengesatser og afgifter'!B22</f>
        <v>100</v>
      </c>
      <c r="F17" s="40">
        <f>+'Startpengesatser og afgifter'!C22</f>
        <v>150</v>
      </c>
      <c r="G17" s="40">
        <f t="shared" ref="G17" si="5">+(B17*E17)+(C17*F17)</f>
        <v>0</v>
      </c>
      <c r="H17" s="38">
        <v>0</v>
      </c>
      <c r="I17" s="34">
        <v>0</v>
      </c>
      <c r="J17" s="34"/>
      <c r="K17" s="41">
        <v>0</v>
      </c>
      <c r="L17" s="40">
        <f>+'Startpengesatser og afgifter'!G26</f>
        <v>0</v>
      </c>
      <c r="M17" s="40">
        <f>+'Startpengesatser og afgifter'!G27</f>
        <v>10</v>
      </c>
      <c r="N17" s="40">
        <f>+'Startpengesatser og afgifter'!G28</f>
        <v>45</v>
      </c>
      <c r="O17" s="40">
        <f t="shared" si="2"/>
        <v>55</v>
      </c>
      <c r="P17" s="42">
        <f>+D17*O17</f>
        <v>0</v>
      </c>
    </row>
    <row r="18" spans="1:16" x14ac:dyDescent="0.2">
      <c r="A18" s="44" t="s">
        <v>28</v>
      </c>
      <c r="B18" s="37"/>
      <c r="C18" s="38"/>
      <c r="D18" s="39">
        <f t="shared" si="0"/>
        <v>0</v>
      </c>
      <c r="E18" s="40">
        <f>+'Startpengesatser og afgifter'!B10</f>
        <v>180</v>
      </c>
      <c r="F18" s="40">
        <f>+'Startpengesatser og afgifter'!C10</f>
        <v>300</v>
      </c>
      <c r="G18" s="40">
        <f t="shared" si="1"/>
        <v>0</v>
      </c>
      <c r="H18" s="38">
        <v>0</v>
      </c>
      <c r="I18" s="45"/>
      <c r="J18" s="34"/>
      <c r="K18" s="41">
        <v>0</v>
      </c>
      <c r="L18" s="40">
        <f>+'Startpengesatser og afgifter'!G10</f>
        <v>15</v>
      </c>
      <c r="M18" s="40">
        <f>+'Startpengesatser og afgifter'!G11</f>
        <v>10</v>
      </c>
      <c r="N18" s="40">
        <f>+'Startpengesatser og afgifter'!G12</f>
        <v>45</v>
      </c>
      <c r="O18" s="40">
        <f t="shared" si="2"/>
        <v>70</v>
      </c>
      <c r="P18" s="42">
        <f t="shared" si="3"/>
        <v>0</v>
      </c>
    </row>
    <row r="19" spans="1:16" x14ac:dyDescent="0.2">
      <c r="A19" s="44" t="s">
        <v>27</v>
      </c>
      <c r="B19" s="37"/>
      <c r="C19" s="38"/>
      <c r="D19" s="39">
        <f t="shared" si="0"/>
        <v>0</v>
      </c>
      <c r="E19" s="40">
        <f>+'Startpengesatser og afgifter'!B10</f>
        <v>180</v>
      </c>
      <c r="F19" s="40">
        <f>+'Startpengesatser og afgifter'!C10</f>
        <v>300</v>
      </c>
      <c r="G19" s="40">
        <f t="shared" si="1"/>
        <v>0</v>
      </c>
      <c r="H19" s="38">
        <v>0</v>
      </c>
      <c r="I19" s="45"/>
      <c r="J19" s="34"/>
      <c r="K19" s="41">
        <v>0</v>
      </c>
      <c r="L19" s="40">
        <f>+'Startpengesatser og afgifter'!G10</f>
        <v>15</v>
      </c>
      <c r="M19" s="40">
        <f>+'Startpengesatser og afgifter'!G11</f>
        <v>10</v>
      </c>
      <c r="N19" s="40">
        <f>+'Startpengesatser og afgifter'!G12</f>
        <v>45</v>
      </c>
      <c r="O19" s="40">
        <f t="shared" si="2"/>
        <v>70</v>
      </c>
      <c r="P19" s="42">
        <f t="shared" si="3"/>
        <v>0</v>
      </c>
    </row>
    <row r="20" spans="1:16" x14ac:dyDescent="0.2">
      <c r="A20" s="44" t="s">
        <v>26</v>
      </c>
      <c r="B20" s="37"/>
      <c r="C20" s="38"/>
      <c r="D20" s="39">
        <f t="shared" si="0"/>
        <v>0</v>
      </c>
      <c r="E20" s="40">
        <f>+'Startpengesatser og afgifter'!B10</f>
        <v>180</v>
      </c>
      <c r="F20" s="40">
        <f>+'Startpengesatser og afgifter'!C10</f>
        <v>300</v>
      </c>
      <c r="G20" s="40">
        <f t="shared" si="1"/>
        <v>0</v>
      </c>
      <c r="H20" s="38">
        <v>0</v>
      </c>
      <c r="I20" s="34"/>
      <c r="J20" s="34"/>
      <c r="K20" s="41">
        <v>0</v>
      </c>
      <c r="L20" s="40">
        <f>+'Startpengesatser og afgifter'!G10</f>
        <v>15</v>
      </c>
      <c r="M20" s="40">
        <f>+'Startpengesatser og afgifter'!G11</f>
        <v>10</v>
      </c>
      <c r="N20" s="40">
        <f>+'Startpengesatser og afgifter'!G12</f>
        <v>45</v>
      </c>
      <c r="O20" s="40">
        <f t="shared" si="2"/>
        <v>70</v>
      </c>
      <c r="P20" s="42">
        <f t="shared" si="3"/>
        <v>0</v>
      </c>
    </row>
    <row r="21" spans="1:16" x14ac:dyDescent="0.2">
      <c r="A21" s="44" t="s">
        <v>25</v>
      </c>
      <c r="B21" s="37"/>
      <c r="C21" s="38"/>
      <c r="D21" s="39">
        <f t="shared" si="0"/>
        <v>0</v>
      </c>
      <c r="E21" s="40">
        <f>+'Startpengesatser og afgifter'!B10</f>
        <v>180</v>
      </c>
      <c r="F21" s="40">
        <f>+'Startpengesatser og afgifter'!C10</f>
        <v>300</v>
      </c>
      <c r="G21" s="40">
        <f t="shared" si="1"/>
        <v>0</v>
      </c>
      <c r="H21" s="38">
        <v>0</v>
      </c>
      <c r="I21" s="34"/>
      <c r="J21" s="34"/>
      <c r="K21" s="41">
        <v>0</v>
      </c>
      <c r="L21" s="40">
        <f>+'Startpengesatser og afgifter'!G10</f>
        <v>15</v>
      </c>
      <c r="M21" s="40">
        <f>+'Startpengesatser og afgifter'!G11</f>
        <v>10</v>
      </c>
      <c r="N21" s="40">
        <f>+'Startpengesatser og afgifter'!G12</f>
        <v>45</v>
      </c>
      <c r="O21" s="40">
        <f t="shared" si="2"/>
        <v>70</v>
      </c>
      <c r="P21" s="42">
        <f>+D21*O21</f>
        <v>0</v>
      </c>
    </row>
    <row r="22" spans="1:16" x14ac:dyDescent="0.2">
      <c r="A22" s="44" t="s">
        <v>30</v>
      </c>
      <c r="B22" s="37"/>
      <c r="C22" s="38"/>
      <c r="D22" s="39">
        <f t="shared" si="0"/>
        <v>0</v>
      </c>
      <c r="E22" s="40">
        <f>+'Startpengesatser og afgifter'!B10</f>
        <v>180</v>
      </c>
      <c r="F22" s="40">
        <f>+'Startpengesatser og afgifter'!C10</f>
        <v>300</v>
      </c>
      <c r="G22" s="40">
        <f t="shared" si="1"/>
        <v>0</v>
      </c>
      <c r="H22" s="38">
        <v>0</v>
      </c>
      <c r="I22" s="34"/>
      <c r="J22" s="34"/>
      <c r="K22" s="41">
        <v>0</v>
      </c>
      <c r="L22" s="40">
        <f>+'Startpengesatser og afgifter'!G10</f>
        <v>15</v>
      </c>
      <c r="M22" s="40">
        <f>+'Startpengesatser og afgifter'!G11</f>
        <v>10</v>
      </c>
      <c r="N22" s="40">
        <f>+'Startpengesatser og afgifter'!G12</f>
        <v>45</v>
      </c>
      <c r="O22" s="40">
        <f t="shared" si="2"/>
        <v>70</v>
      </c>
      <c r="P22" s="42">
        <f t="shared" si="3"/>
        <v>0</v>
      </c>
    </row>
    <row r="23" spans="1:16" x14ac:dyDescent="0.2">
      <c r="A23" s="44" t="s">
        <v>29</v>
      </c>
      <c r="B23" s="37"/>
      <c r="C23" s="38"/>
      <c r="D23" s="39">
        <f t="shared" si="0"/>
        <v>0</v>
      </c>
      <c r="E23" s="40">
        <f>+'Startpengesatser og afgifter'!B10</f>
        <v>180</v>
      </c>
      <c r="F23" s="40">
        <f>+'Startpengesatser og afgifter'!C10</f>
        <v>300</v>
      </c>
      <c r="G23" s="40">
        <f t="shared" si="1"/>
        <v>0</v>
      </c>
      <c r="H23" s="38">
        <v>0</v>
      </c>
      <c r="I23" s="34"/>
      <c r="J23" s="34"/>
      <c r="K23" s="41">
        <v>0</v>
      </c>
      <c r="L23" s="40">
        <f>+'Startpengesatser og afgifter'!G10</f>
        <v>15</v>
      </c>
      <c r="M23" s="40">
        <f>+'Startpengesatser og afgifter'!G11</f>
        <v>10</v>
      </c>
      <c r="N23" s="40">
        <f>+'Startpengesatser og afgifter'!G12</f>
        <v>45</v>
      </c>
      <c r="O23" s="40">
        <f t="shared" si="2"/>
        <v>70</v>
      </c>
      <c r="P23" s="42">
        <f t="shared" si="3"/>
        <v>0</v>
      </c>
    </row>
    <row r="24" spans="1:16" ht="13.5" thickBot="1" x14ac:dyDescent="0.25">
      <c r="A24" s="46" t="s">
        <v>52</v>
      </c>
      <c r="B24" s="47"/>
      <c r="C24" s="48"/>
      <c r="D24" s="49">
        <f t="shared" si="0"/>
        <v>0</v>
      </c>
      <c r="E24" s="50">
        <f>+'Startpengesatser og afgifter'!B10</f>
        <v>180</v>
      </c>
      <c r="F24" s="50">
        <f>+'Startpengesatser og afgifter'!C10</f>
        <v>300</v>
      </c>
      <c r="G24" s="50">
        <f t="shared" si="1"/>
        <v>0</v>
      </c>
      <c r="H24" s="51">
        <v>0</v>
      </c>
      <c r="I24" s="51">
        <v>0</v>
      </c>
      <c r="J24" s="51"/>
      <c r="K24" s="51">
        <v>0</v>
      </c>
      <c r="L24" s="50">
        <f>+'Startpengesatser og afgifter'!G14</f>
        <v>0</v>
      </c>
      <c r="M24" s="50">
        <f>+'Startpengesatser og afgifter'!G15</f>
        <v>10</v>
      </c>
      <c r="N24" s="50">
        <f>+'Startpengesatser og afgifter'!G16</f>
        <v>45</v>
      </c>
      <c r="O24" s="50">
        <f t="shared" si="2"/>
        <v>55</v>
      </c>
      <c r="P24" s="52">
        <f t="shared" si="3"/>
        <v>0</v>
      </c>
    </row>
    <row r="25" spans="1:16" ht="19.5" thickBot="1" x14ac:dyDescent="0.35">
      <c r="A25" s="53" t="s">
        <v>79</v>
      </c>
      <c r="B25" s="54">
        <f>SUM(B3:B24)</f>
        <v>0</v>
      </c>
      <c r="C25" s="54">
        <f>SUM(C3:C24)</f>
        <v>0</v>
      </c>
      <c r="D25" s="54">
        <f>SUM(D3:D24)</f>
        <v>0</v>
      </c>
      <c r="E25" s="55" t="s">
        <v>47</v>
      </c>
      <c r="F25" s="55" t="s">
        <v>47</v>
      </c>
      <c r="G25" s="56">
        <f>SUM(G3:G24)</f>
        <v>0</v>
      </c>
      <c r="H25" s="57">
        <f>SUM(H3:H24)</f>
        <v>0</v>
      </c>
      <c r="I25" s="55">
        <f>SUM(I3:I24)</f>
        <v>0</v>
      </c>
      <c r="J25" s="55">
        <f>SUM(J3:J24)</f>
        <v>0</v>
      </c>
      <c r="K25" s="55">
        <f>SUM(K3:K24)</f>
        <v>0</v>
      </c>
      <c r="L25" s="56" t="s">
        <v>47</v>
      </c>
      <c r="M25" s="56" t="s">
        <v>47</v>
      </c>
      <c r="N25" s="56" t="s">
        <v>47</v>
      </c>
      <c r="O25" s="56" t="s">
        <v>47</v>
      </c>
      <c r="P25" s="58">
        <f>SUM(P3:P24)</f>
        <v>0</v>
      </c>
    </row>
    <row r="26" spans="1:16" ht="19.5" thickBot="1" x14ac:dyDescent="0.35">
      <c r="A26" s="59"/>
      <c r="B26" s="59"/>
      <c r="C26" s="59"/>
      <c r="D26" s="59"/>
      <c r="E26" s="59"/>
      <c r="F26" s="59"/>
      <c r="G26" s="60"/>
      <c r="H26" s="59"/>
      <c r="I26" s="59"/>
      <c r="J26" s="59"/>
      <c r="K26" s="59"/>
      <c r="L26" s="60"/>
      <c r="M26" s="60"/>
      <c r="N26" s="60"/>
      <c r="O26" s="60"/>
      <c r="P26" s="60"/>
    </row>
    <row r="27" spans="1:16" ht="24" thickBot="1" x14ac:dyDescent="0.4">
      <c r="A27" s="61" t="s">
        <v>68</v>
      </c>
      <c r="B27" s="62"/>
      <c r="C27" s="62"/>
    </row>
    <row r="28" spans="1:16" ht="16.5" thickBot="1" x14ac:dyDescent="0.3">
      <c r="A28" s="63" t="s">
        <v>24</v>
      </c>
      <c r="B28" s="64"/>
      <c r="C28" s="64" t="s">
        <v>63</v>
      </c>
      <c r="D28" s="64" t="s">
        <v>64</v>
      </c>
      <c r="E28" s="64" t="s">
        <v>65</v>
      </c>
      <c r="F28" s="65"/>
      <c r="G28" s="66"/>
      <c r="I28" s="66"/>
      <c r="J28" s="66"/>
      <c r="K28" s="67"/>
      <c r="L28" s="66"/>
      <c r="M28" s="66"/>
      <c r="N28" s="66"/>
      <c r="O28" s="66"/>
      <c r="P28" s="66"/>
    </row>
    <row r="29" spans="1:16" ht="15.75" x14ac:dyDescent="0.25">
      <c r="A29" s="68"/>
      <c r="B29" s="69"/>
      <c r="C29" s="70"/>
      <c r="D29" s="70"/>
      <c r="E29" s="71"/>
      <c r="F29" s="72"/>
      <c r="G29" s="66"/>
      <c r="I29" s="66"/>
      <c r="J29" s="66"/>
      <c r="K29" s="67"/>
      <c r="L29" s="66"/>
      <c r="M29" s="66"/>
      <c r="N29" s="66"/>
      <c r="O29" s="66"/>
      <c r="P29" s="66"/>
    </row>
    <row r="30" spans="1:16" ht="15.75" x14ac:dyDescent="0.25">
      <c r="A30" s="73" t="s">
        <v>23</v>
      </c>
      <c r="B30" s="73" t="s">
        <v>19</v>
      </c>
      <c r="C30" s="74"/>
      <c r="D30" s="75"/>
      <c r="E30" s="76">
        <f>+G25</f>
        <v>0</v>
      </c>
      <c r="F30" s="77"/>
      <c r="G30" s="66"/>
      <c r="I30" s="66"/>
      <c r="J30" s="66"/>
      <c r="K30" s="66"/>
      <c r="L30" s="66"/>
      <c r="M30" s="66"/>
      <c r="N30" s="66"/>
      <c r="O30" s="66"/>
      <c r="P30" s="66"/>
    </row>
    <row r="31" spans="1:16" ht="15.75" x14ac:dyDescent="0.25">
      <c r="A31" s="73" t="s">
        <v>22</v>
      </c>
      <c r="B31" s="78" t="s">
        <v>81</v>
      </c>
      <c r="C31" s="75"/>
      <c r="D31" s="75"/>
      <c r="E31" s="79">
        <v>0</v>
      </c>
      <c r="F31" s="77"/>
      <c r="G31" s="16"/>
      <c r="I31" s="16"/>
      <c r="J31" s="16"/>
      <c r="K31" s="16"/>
      <c r="L31" s="16"/>
      <c r="M31" s="16"/>
      <c r="N31" s="16"/>
      <c r="O31" s="16"/>
      <c r="P31" s="16"/>
    </row>
    <row r="32" spans="1:16" ht="15.75" x14ac:dyDescent="0.25">
      <c r="A32" s="73" t="s">
        <v>69</v>
      </c>
      <c r="B32" s="78" t="s">
        <v>81</v>
      </c>
      <c r="C32" s="75"/>
      <c r="D32" s="75"/>
      <c r="E32" s="79">
        <v>0</v>
      </c>
      <c r="F32" s="77"/>
      <c r="G32" s="66"/>
      <c r="I32" s="66"/>
      <c r="J32" s="66"/>
      <c r="K32" s="66"/>
      <c r="L32" s="66"/>
      <c r="M32" s="66"/>
      <c r="N32" s="66"/>
      <c r="O32" s="66"/>
      <c r="P32" s="66"/>
    </row>
    <row r="33" spans="1:16" ht="15.75" x14ac:dyDescent="0.25">
      <c r="A33" s="73" t="s">
        <v>21</v>
      </c>
      <c r="B33" s="73"/>
      <c r="C33" s="75"/>
      <c r="D33" s="75"/>
      <c r="E33" s="80">
        <f>SUM(E30:E32)</f>
        <v>0</v>
      </c>
      <c r="F33" s="77"/>
      <c r="G33" s="66"/>
      <c r="I33" s="66"/>
      <c r="J33" s="66"/>
      <c r="K33" s="66"/>
      <c r="L33" s="66"/>
      <c r="M33" s="66"/>
      <c r="N33" s="66"/>
      <c r="O33" s="66"/>
      <c r="P33" s="66"/>
    </row>
    <row r="34" spans="1:16" ht="15.75" x14ac:dyDescent="0.25">
      <c r="A34" s="73"/>
      <c r="B34" s="73"/>
      <c r="C34" s="75"/>
      <c r="D34" s="75"/>
      <c r="E34" s="76"/>
      <c r="F34" s="77"/>
      <c r="G34" s="66"/>
      <c r="I34" s="66"/>
      <c r="J34" s="66"/>
      <c r="K34" s="66"/>
      <c r="L34" s="66"/>
      <c r="M34" s="66"/>
      <c r="N34" s="66"/>
      <c r="O34" s="66"/>
      <c r="P34" s="66"/>
    </row>
    <row r="35" spans="1:16" ht="15.75" x14ac:dyDescent="0.25">
      <c r="A35" s="73" t="s">
        <v>49</v>
      </c>
      <c r="B35" s="73" t="s">
        <v>19</v>
      </c>
      <c r="C35" s="75"/>
      <c r="D35" s="75"/>
      <c r="E35" s="76">
        <f>+H25</f>
        <v>0</v>
      </c>
      <c r="F35" s="77"/>
      <c r="G35" s="66"/>
      <c r="I35" s="66"/>
      <c r="J35" s="66"/>
      <c r="K35" s="66"/>
      <c r="L35" s="66"/>
      <c r="M35" s="66"/>
      <c r="N35" s="66"/>
      <c r="O35" s="66"/>
      <c r="P35" s="66"/>
    </row>
    <row r="36" spans="1:16" ht="15.75" x14ac:dyDescent="0.25">
      <c r="A36" s="73" t="s">
        <v>77</v>
      </c>
      <c r="B36" s="78" t="s">
        <v>82</v>
      </c>
      <c r="C36" s="81">
        <f>+I25</f>
        <v>0</v>
      </c>
      <c r="D36" s="79">
        <v>80</v>
      </c>
      <c r="E36" s="76">
        <f>+C36*D36</f>
        <v>0</v>
      </c>
      <c r="F36" s="77"/>
      <c r="G36" s="66"/>
      <c r="I36" s="66"/>
      <c r="J36" s="66"/>
      <c r="K36" s="66"/>
      <c r="L36" s="66"/>
      <c r="M36" s="66"/>
      <c r="N36" s="66"/>
      <c r="O36" s="66"/>
      <c r="P36" s="66"/>
    </row>
    <row r="37" spans="1:16" ht="15.75" x14ac:dyDescent="0.25">
      <c r="A37" s="73" t="s">
        <v>78</v>
      </c>
      <c r="B37" s="78" t="s">
        <v>82</v>
      </c>
      <c r="C37" s="81">
        <f>+J25</f>
        <v>0</v>
      </c>
      <c r="D37" s="79">
        <v>20</v>
      </c>
      <c r="E37" s="76">
        <f>+C37*D37</f>
        <v>0</v>
      </c>
      <c r="F37" s="77"/>
      <c r="G37" s="66"/>
      <c r="I37" s="66"/>
      <c r="J37" s="66"/>
      <c r="K37" s="66"/>
      <c r="L37" s="66"/>
      <c r="M37" s="66"/>
      <c r="N37" s="66"/>
      <c r="O37" s="66"/>
      <c r="P37" s="66"/>
    </row>
    <row r="38" spans="1:16" ht="15.75" x14ac:dyDescent="0.25">
      <c r="A38" s="73" t="s">
        <v>20</v>
      </c>
      <c r="B38" s="78" t="s">
        <v>82</v>
      </c>
      <c r="C38" s="81">
        <f>+K25</f>
        <v>0</v>
      </c>
      <c r="D38" s="79">
        <v>90</v>
      </c>
      <c r="E38" s="76">
        <f>+C38*D38</f>
        <v>0</v>
      </c>
      <c r="F38" s="77"/>
      <c r="G38" s="66"/>
      <c r="I38" s="66"/>
      <c r="J38" s="66"/>
      <c r="K38" s="66"/>
      <c r="L38" s="66"/>
      <c r="M38" s="66"/>
      <c r="N38" s="66"/>
      <c r="O38" s="66"/>
      <c r="P38" s="66"/>
    </row>
    <row r="39" spans="1:16" ht="31.5" x14ac:dyDescent="0.25">
      <c r="A39" s="82" t="s">
        <v>62</v>
      </c>
      <c r="B39" s="73" t="s">
        <v>19</v>
      </c>
      <c r="C39" s="75"/>
      <c r="D39" s="75"/>
      <c r="E39" s="76">
        <f>+P25</f>
        <v>0</v>
      </c>
      <c r="F39" s="83"/>
      <c r="I39" s="16"/>
      <c r="J39" s="16"/>
      <c r="K39" s="16"/>
      <c r="L39" s="16"/>
      <c r="M39" s="16"/>
      <c r="N39" s="16"/>
      <c r="O39" s="16"/>
      <c r="P39" s="16"/>
    </row>
    <row r="40" spans="1:16" ht="15.75" x14ac:dyDescent="0.25">
      <c r="A40" s="73" t="s">
        <v>46</v>
      </c>
      <c r="B40" s="78" t="s">
        <v>81</v>
      </c>
      <c r="C40" s="75"/>
      <c r="D40" s="75"/>
      <c r="E40" s="79">
        <v>0</v>
      </c>
      <c r="F40" s="77"/>
      <c r="G40" s="16"/>
      <c r="I40" s="16"/>
      <c r="J40" s="16"/>
      <c r="K40" s="16"/>
      <c r="L40" s="16"/>
      <c r="M40" s="16"/>
      <c r="N40" s="16"/>
      <c r="O40" s="16"/>
      <c r="P40" s="16"/>
    </row>
    <row r="41" spans="1:16" ht="15.75" x14ac:dyDescent="0.25">
      <c r="A41" s="73" t="s">
        <v>18</v>
      </c>
      <c r="B41" s="78" t="s">
        <v>81</v>
      </c>
      <c r="C41" s="75"/>
      <c r="D41" s="75"/>
      <c r="E41" s="79">
        <v>0</v>
      </c>
      <c r="F41" s="77"/>
      <c r="G41" s="16"/>
      <c r="I41" s="16"/>
      <c r="J41" s="16"/>
      <c r="K41" s="16"/>
      <c r="L41" s="16"/>
      <c r="M41" s="16"/>
      <c r="N41" s="16"/>
      <c r="O41" s="16"/>
      <c r="P41" s="16"/>
    </row>
    <row r="42" spans="1:16" ht="15.75" x14ac:dyDescent="0.25">
      <c r="A42" s="73" t="s">
        <v>17</v>
      </c>
      <c r="B42" s="78" t="s">
        <v>81</v>
      </c>
      <c r="C42" s="75"/>
      <c r="D42" s="75"/>
      <c r="E42" s="79">
        <v>0</v>
      </c>
      <c r="F42" s="77"/>
      <c r="G42" s="16"/>
      <c r="I42" s="16"/>
      <c r="J42" s="16"/>
      <c r="K42" s="16"/>
      <c r="L42" s="16"/>
      <c r="M42" s="16"/>
      <c r="N42" s="16"/>
      <c r="O42" s="16"/>
      <c r="P42" s="16"/>
    </row>
    <row r="43" spans="1:16" ht="15.75" x14ac:dyDescent="0.25">
      <c r="A43" s="73" t="s">
        <v>16</v>
      </c>
      <c r="B43" s="78" t="s">
        <v>81</v>
      </c>
      <c r="C43" s="75"/>
      <c r="D43" s="75"/>
      <c r="E43" s="79">
        <v>0</v>
      </c>
      <c r="F43" s="77"/>
      <c r="G43" s="84"/>
      <c r="I43" s="84"/>
      <c r="J43" s="84"/>
      <c r="K43" s="84"/>
      <c r="L43" s="84"/>
      <c r="M43" s="84"/>
      <c r="N43" s="84"/>
      <c r="O43" s="84"/>
      <c r="P43" s="84"/>
    </row>
    <row r="44" spans="1:16" ht="15.75" x14ac:dyDescent="0.25">
      <c r="A44" s="73" t="s">
        <v>15</v>
      </c>
      <c r="B44" s="78" t="s">
        <v>81</v>
      </c>
      <c r="C44" s="75"/>
      <c r="D44" s="75"/>
      <c r="E44" s="79">
        <v>0</v>
      </c>
      <c r="F44" s="77"/>
      <c r="G44" s="16"/>
      <c r="I44" s="16"/>
      <c r="J44" s="16"/>
      <c r="K44" s="16"/>
      <c r="L44" s="16"/>
      <c r="M44" s="16"/>
      <c r="N44" s="16"/>
      <c r="O44" s="16"/>
      <c r="P44" s="16"/>
    </row>
    <row r="45" spans="1:16" ht="15.75" x14ac:dyDescent="0.25">
      <c r="A45" s="73" t="s">
        <v>14</v>
      </c>
      <c r="B45" s="78" t="s">
        <v>81</v>
      </c>
      <c r="C45" s="75"/>
      <c r="D45" s="75"/>
      <c r="E45" s="79">
        <v>0</v>
      </c>
      <c r="F45" s="77"/>
      <c r="G45" s="15"/>
      <c r="I45" s="15"/>
      <c r="J45" s="15"/>
      <c r="K45" s="15"/>
      <c r="L45" s="15"/>
      <c r="M45" s="15"/>
      <c r="N45" s="15"/>
      <c r="O45" s="15"/>
      <c r="P45" s="15"/>
    </row>
    <row r="46" spans="1:16" ht="15.75" x14ac:dyDescent="0.25">
      <c r="A46" s="73" t="s">
        <v>13</v>
      </c>
      <c r="B46" s="78" t="s">
        <v>81</v>
      </c>
      <c r="C46" s="75"/>
      <c r="D46" s="75"/>
      <c r="E46" s="79">
        <v>0</v>
      </c>
      <c r="F46" s="77"/>
      <c r="G46" s="66"/>
      <c r="I46" s="66"/>
      <c r="J46" s="66"/>
      <c r="K46" s="66"/>
      <c r="L46" s="66"/>
      <c r="M46" s="66"/>
      <c r="N46" s="66"/>
      <c r="O46" s="66"/>
      <c r="P46" s="66"/>
    </row>
    <row r="47" spans="1:16" ht="15.75" x14ac:dyDescent="0.25">
      <c r="A47" s="73"/>
      <c r="B47" s="73"/>
      <c r="C47" s="75"/>
      <c r="D47" s="75"/>
      <c r="E47" s="76"/>
      <c r="F47" s="77"/>
      <c r="G47" s="66"/>
      <c r="I47" s="66"/>
      <c r="J47" s="66"/>
      <c r="K47" s="66"/>
      <c r="L47" s="66"/>
      <c r="M47" s="66"/>
      <c r="N47" s="66"/>
      <c r="O47" s="66"/>
      <c r="P47" s="66"/>
    </row>
    <row r="48" spans="1:16" ht="15.75" x14ac:dyDescent="0.25">
      <c r="A48" s="73" t="s">
        <v>12</v>
      </c>
      <c r="B48" s="73"/>
      <c r="C48" s="75"/>
      <c r="D48" s="75"/>
      <c r="E48" s="80">
        <f>SUM(E35:E47)</f>
        <v>0</v>
      </c>
      <c r="F48" s="77"/>
      <c r="G48" s="85"/>
      <c r="I48" s="66"/>
      <c r="J48" s="66"/>
      <c r="K48" s="66"/>
      <c r="L48" s="85"/>
      <c r="M48" s="85"/>
      <c r="N48" s="85"/>
      <c r="O48" s="85"/>
      <c r="P48" s="85"/>
    </row>
    <row r="49" spans="1:16" ht="15.75" x14ac:dyDescent="0.25">
      <c r="A49" s="73"/>
      <c r="B49" s="73"/>
      <c r="C49" s="75"/>
      <c r="D49" s="75"/>
      <c r="E49" s="71"/>
      <c r="F49" s="77"/>
      <c r="G49" s="66"/>
      <c r="I49" s="66"/>
      <c r="J49" s="66"/>
      <c r="K49" s="66"/>
      <c r="L49" s="66"/>
      <c r="M49" s="66"/>
      <c r="N49" s="66"/>
      <c r="O49" s="66"/>
      <c r="P49" s="66"/>
    </row>
    <row r="50" spans="1:16" ht="15.75" x14ac:dyDescent="0.25">
      <c r="A50" s="73" t="s">
        <v>11</v>
      </c>
      <c r="B50" s="73"/>
      <c r="C50" s="75"/>
      <c r="D50" s="75"/>
      <c r="E50" s="76">
        <f>+E33-E48</f>
        <v>0</v>
      </c>
      <c r="F50" s="77"/>
      <c r="G50" s="85"/>
      <c r="I50" s="66"/>
      <c r="J50" s="66"/>
      <c r="K50" s="66"/>
      <c r="L50" s="85"/>
      <c r="M50" s="85"/>
      <c r="N50" s="85"/>
      <c r="O50" s="85"/>
      <c r="P50" s="85"/>
    </row>
    <row r="51" spans="1:16" ht="15.75" x14ac:dyDescent="0.25">
      <c r="A51" s="86"/>
      <c r="B51" s="86"/>
      <c r="C51" s="86"/>
      <c r="D51" s="86"/>
      <c r="E51" s="87"/>
      <c r="F51" s="87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1:16" ht="15.75" x14ac:dyDescent="0.25">
      <c r="A52" s="86"/>
      <c r="B52" s="86"/>
      <c r="C52" s="86"/>
      <c r="D52" s="86"/>
      <c r="E52" s="87"/>
      <c r="F52" s="87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1:16" ht="15.75" x14ac:dyDescent="0.25">
      <c r="A53" s="86"/>
      <c r="B53" s="86"/>
      <c r="C53" s="86"/>
      <c r="D53" s="86"/>
      <c r="E53" s="87"/>
      <c r="F53" s="87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1:16" ht="15.75" x14ac:dyDescent="0.25">
      <c r="A54" s="77"/>
      <c r="B54" s="77"/>
      <c r="C54" s="77"/>
      <c r="D54" s="77"/>
      <c r="E54" s="87"/>
      <c r="F54" s="87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1:16" x14ac:dyDescent="0.2"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1:16" x14ac:dyDescent="0.2"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</sheetData>
  <sheetProtection selectLockedCells="1" selectUnlockedCells="1"/>
  <pageMargins left="0.75" right="0.75" top="1" bottom="1" header="0.51180555555555551" footer="0.51180555555555551"/>
  <pageSetup paperSize="9" scale="51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6"/>
  <sheetViews>
    <sheetView zoomScale="90" zoomScaleNormal="90" workbookViewId="0">
      <selection activeCell="A2" sqref="A2"/>
    </sheetView>
  </sheetViews>
  <sheetFormatPr defaultColWidth="9.140625" defaultRowHeight="12.75" x14ac:dyDescent="0.2"/>
  <cols>
    <col min="1" max="1" width="26.7109375" style="23" bestFit="1" customWidth="1"/>
    <col min="2" max="2" width="15.42578125" style="23" bestFit="1" customWidth="1"/>
    <col min="3" max="3" width="6.28515625" style="23" bestFit="1" customWidth="1"/>
    <col min="4" max="4" width="6" style="23" bestFit="1" customWidth="1"/>
    <col min="5" max="7" width="9.140625" style="23" bestFit="1" customWidth="1"/>
    <col min="8" max="8" width="13.85546875" style="23" bestFit="1" customWidth="1"/>
    <col min="9" max="9" width="4.42578125" style="23" bestFit="1" customWidth="1"/>
    <col min="10" max="11" width="4.28515625" style="23" bestFit="1" customWidth="1"/>
    <col min="12" max="14" width="3.5703125" style="23" bestFit="1" customWidth="1"/>
    <col min="15" max="15" width="7.5703125" style="23" bestFit="1" customWidth="1"/>
    <col min="16" max="16" width="9.140625" style="23" bestFit="1" customWidth="1"/>
    <col min="17" max="16384" width="9.140625" style="23"/>
  </cols>
  <sheetData>
    <row r="1" spans="1:16" ht="34.5" thickBot="1" x14ac:dyDescent="0.55000000000000004">
      <c r="A1" s="17" t="s">
        <v>68</v>
      </c>
      <c r="B1" s="18"/>
      <c r="C1" s="18"/>
      <c r="D1" s="18"/>
      <c r="E1" s="19"/>
      <c r="F1" s="20"/>
      <c r="G1" s="20"/>
      <c r="H1" s="21"/>
      <c r="I1" s="20"/>
      <c r="J1" s="20"/>
      <c r="K1" s="20"/>
      <c r="L1" s="20"/>
      <c r="M1" s="20"/>
      <c r="N1" s="20"/>
      <c r="O1" s="20"/>
      <c r="P1" s="22"/>
    </row>
    <row r="2" spans="1:16" ht="152.25" thickBot="1" x14ac:dyDescent="0.25">
      <c r="A2" s="24" t="s">
        <v>45</v>
      </c>
      <c r="B2" s="25" t="s">
        <v>50</v>
      </c>
      <c r="C2" s="25" t="s">
        <v>51</v>
      </c>
      <c r="D2" s="26" t="s">
        <v>54</v>
      </c>
      <c r="E2" s="26" t="s">
        <v>66</v>
      </c>
      <c r="F2" s="26" t="s">
        <v>67</v>
      </c>
      <c r="G2" s="26" t="s">
        <v>34</v>
      </c>
      <c r="H2" s="27" t="s">
        <v>55</v>
      </c>
      <c r="I2" s="27" t="s">
        <v>75</v>
      </c>
      <c r="J2" s="27" t="s">
        <v>76</v>
      </c>
      <c r="K2" s="27" t="s">
        <v>56</v>
      </c>
      <c r="L2" s="26" t="s">
        <v>58</v>
      </c>
      <c r="M2" s="26" t="s">
        <v>57</v>
      </c>
      <c r="N2" s="26" t="s">
        <v>59</v>
      </c>
      <c r="O2" s="26" t="s">
        <v>60</v>
      </c>
      <c r="P2" s="28" t="s">
        <v>61</v>
      </c>
    </row>
    <row r="3" spans="1:16" x14ac:dyDescent="0.2">
      <c r="A3" s="29" t="s">
        <v>3</v>
      </c>
      <c r="B3" s="30"/>
      <c r="C3" s="31"/>
      <c r="D3" s="32">
        <f>+B3+C3</f>
        <v>0</v>
      </c>
      <c r="E3" s="33">
        <f>+'Startpengesatser og afgifter'!B6</f>
        <v>205</v>
      </c>
      <c r="F3" s="33">
        <f>+'Startpengesatser og afgifter'!C6</f>
        <v>350</v>
      </c>
      <c r="G3" s="33">
        <f>+(B3*E3)+(C3*F3)</f>
        <v>0</v>
      </c>
      <c r="H3" s="31"/>
      <c r="I3" s="34"/>
      <c r="J3" s="34"/>
      <c r="K3" s="34">
        <v>0</v>
      </c>
      <c r="L3" s="33">
        <f>+'Startpengesatser og afgifter'!E6</f>
        <v>15</v>
      </c>
      <c r="M3" s="33">
        <f>+'Startpengesatser og afgifter'!E7</f>
        <v>10</v>
      </c>
      <c r="N3" s="33">
        <f>+'Startpengesatser og afgifter'!E8</f>
        <v>14</v>
      </c>
      <c r="O3" s="33">
        <f>+L3+M3+N3</f>
        <v>39</v>
      </c>
      <c r="P3" s="35">
        <f>+D3*O3</f>
        <v>0</v>
      </c>
    </row>
    <row r="4" spans="1:16" x14ac:dyDescent="0.2">
      <c r="A4" s="36" t="s">
        <v>33</v>
      </c>
      <c r="B4" s="37"/>
      <c r="C4" s="38"/>
      <c r="D4" s="39">
        <f t="shared" ref="D4:D24" si="0">+B4+C4</f>
        <v>0</v>
      </c>
      <c r="E4" s="40">
        <f>+'Startpengesatser og afgifter'!B10</f>
        <v>180</v>
      </c>
      <c r="F4" s="40">
        <f>+'Startpengesatser og afgifter'!C10</f>
        <v>300</v>
      </c>
      <c r="G4" s="40">
        <f t="shared" ref="G4:G24" si="1">+(B4*E4)+(C4*F4)</f>
        <v>0</v>
      </c>
      <c r="H4" s="38"/>
      <c r="I4" s="34"/>
      <c r="J4" s="34"/>
      <c r="K4" s="41">
        <v>0</v>
      </c>
      <c r="L4" s="40">
        <f>+'Startpengesatser og afgifter'!E10</f>
        <v>15</v>
      </c>
      <c r="M4" s="40">
        <f>+'Startpengesatser og afgifter'!E11</f>
        <v>10</v>
      </c>
      <c r="N4" s="40">
        <f>+'Startpengesatser og afgifter'!E12</f>
        <v>14</v>
      </c>
      <c r="O4" s="40">
        <f t="shared" ref="O4:O24" si="2">+L4+M4+N4</f>
        <v>39</v>
      </c>
      <c r="P4" s="42">
        <f t="shared" ref="P4:P24" si="3">+D4*O4</f>
        <v>0</v>
      </c>
    </row>
    <row r="5" spans="1:16" x14ac:dyDescent="0.2">
      <c r="A5" s="43" t="s">
        <v>35</v>
      </c>
      <c r="B5" s="37"/>
      <c r="C5" s="38"/>
      <c r="D5" s="39">
        <f t="shared" si="0"/>
        <v>0</v>
      </c>
      <c r="E5" s="40">
        <f>+'Startpengesatser og afgifter'!B10</f>
        <v>180</v>
      </c>
      <c r="F5" s="40">
        <f>+'Startpengesatser og afgifter'!C10</f>
        <v>300</v>
      </c>
      <c r="G5" s="40">
        <f t="shared" si="1"/>
        <v>0</v>
      </c>
      <c r="H5" s="38"/>
      <c r="I5" s="34"/>
      <c r="J5" s="34"/>
      <c r="K5" s="41">
        <v>0</v>
      </c>
      <c r="L5" s="40">
        <f>+'Startpengesatser og afgifter'!E10</f>
        <v>15</v>
      </c>
      <c r="M5" s="40">
        <f>+'Startpengesatser og afgifter'!E11</f>
        <v>10</v>
      </c>
      <c r="N5" s="40">
        <f>+'Startpengesatser og afgifter'!E12</f>
        <v>14</v>
      </c>
      <c r="O5" s="40">
        <f t="shared" si="2"/>
        <v>39</v>
      </c>
      <c r="P5" s="42">
        <f t="shared" si="3"/>
        <v>0</v>
      </c>
    </row>
    <row r="6" spans="1:16" x14ac:dyDescent="0.2">
      <c r="A6" s="43" t="s">
        <v>42</v>
      </c>
      <c r="B6" s="37"/>
      <c r="C6" s="38"/>
      <c r="D6" s="39">
        <f t="shared" si="0"/>
        <v>0</v>
      </c>
      <c r="E6" s="40">
        <f>+'Startpengesatser og afgifter'!B10</f>
        <v>180</v>
      </c>
      <c r="F6" s="40">
        <f>+'Startpengesatser og afgifter'!C10</f>
        <v>300</v>
      </c>
      <c r="G6" s="40">
        <f t="shared" si="1"/>
        <v>0</v>
      </c>
      <c r="H6" s="38"/>
      <c r="I6" s="34"/>
      <c r="J6" s="34"/>
      <c r="K6" s="41">
        <v>0</v>
      </c>
      <c r="L6" s="40">
        <f>+'Startpengesatser og afgifter'!E10</f>
        <v>15</v>
      </c>
      <c r="M6" s="40">
        <f>+'Startpengesatser og afgifter'!E11</f>
        <v>10</v>
      </c>
      <c r="N6" s="40">
        <f>+'Startpengesatser og afgifter'!E12</f>
        <v>14</v>
      </c>
      <c r="O6" s="40">
        <f t="shared" si="2"/>
        <v>39</v>
      </c>
      <c r="P6" s="42">
        <f t="shared" si="3"/>
        <v>0</v>
      </c>
    </row>
    <row r="7" spans="1:16" x14ac:dyDescent="0.2">
      <c r="A7" s="44" t="s">
        <v>32</v>
      </c>
      <c r="B7" s="37"/>
      <c r="C7" s="38"/>
      <c r="D7" s="39">
        <f t="shared" si="0"/>
        <v>0</v>
      </c>
      <c r="E7" s="40">
        <f>+'Startpengesatser og afgifter'!B10</f>
        <v>180</v>
      </c>
      <c r="F7" s="40">
        <f>+'Startpengesatser og afgifter'!C10</f>
        <v>300</v>
      </c>
      <c r="G7" s="40">
        <f t="shared" si="1"/>
        <v>0</v>
      </c>
      <c r="H7" s="38"/>
      <c r="I7" s="34"/>
      <c r="J7" s="34"/>
      <c r="K7" s="41">
        <v>0</v>
      </c>
      <c r="L7" s="40">
        <f>+'Startpengesatser og afgifter'!E10</f>
        <v>15</v>
      </c>
      <c r="M7" s="40">
        <f>+'Startpengesatser og afgifter'!E11</f>
        <v>10</v>
      </c>
      <c r="N7" s="40">
        <f>+'Startpengesatser og afgifter'!E12</f>
        <v>14</v>
      </c>
      <c r="O7" s="40">
        <f t="shared" si="2"/>
        <v>39</v>
      </c>
      <c r="P7" s="42">
        <f t="shared" si="3"/>
        <v>0</v>
      </c>
    </row>
    <row r="8" spans="1:16" x14ac:dyDescent="0.2">
      <c r="A8" s="44" t="s">
        <v>31</v>
      </c>
      <c r="B8" s="37"/>
      <c r="C8" s="38"/>
      <c r="D8" s="39">
        <f t="shared" si="0"/>
        <v>0</v>
      </c>
      <c r="E8" s="40">
        <f>+'Startpengesatser og afgifter'!B10</f>
        <v>180</v>
      </c>
      <c r="F8" s="40">
        <f>+'Startpengesatser og afgifter'!C10</f>
        <v>300</v>
      </c>
      <c r="G8" s="40">
        <f t="shared" si="1"/>
        <v>0</v>
      </c>
      <c r="H8" s="38"/>
      <c r="I8" s="34"/>
      <c r="J8" s="34"/>
      <c r="K8" s="41">
        <v>0</v>
      </c>
      <c r="L8" s="40">
        <f>+'Startpengesatser og afgifter'!E10</f>
        <v>15</v>
      </c>
      <c r="M8" s="40">
        <f>+'Startpengesatser og afgifter'!E11</f>
        <v>10</v>
      </c>
      <c r="N8" s="40">
        <f>+'Startpengesatser og afgifter'!E12</f>
        <v>14</v>
      </c>
      <c r="O8" s="40">
        <f t="shared" si="2"/>
        <v>39</v>
      </c>
      <c r="P8" s="42">
        <f t="shared" si="3"/>
        <v>0</v>
      </c>
    </row>
    <row r="9" spans="1:16" x14ac:dyDescent="0.2">
      <c r="A9" s="43" t="s">
        <v>4</v>
      </c>
      <c r="B9" s="37"/>
      <c r="C9" s="38"/>
      <c r="D9" s="39">
        <f t="shared" si="0"/>
        <v>0</v>
      </c>
      <c r="E9" s="40">
        <f>+'Startpengesatser og afgifter'!B18</f>
        <v>155</v>
      </c>
      <c r="F9" s="40">
        <f>+'Startpengesatser og afgifter'!C18</f>
        <v>250</v>
      </c>
      <c r="G9" s="40">
        <f t="shared" si="1"/>
        <v>0</v>
      </c>
      <c r="H9" s="38"/>
      <c r="I9" s="34"/>
      <c r="J9" s="34"/>
      <c r="K9" s="41">
        <v>0</v>
      </c>
      <c r="L9" s="40">
        <f>+'Startpengesatser og afgifter'!E18</f>
        <v>15</v>
      </c>
      <c r="M9" s="40">
        <f>+'Startpengesatser og afgifter'!E19</f>
        <v>10</v>
      </c>
      <c r="N9" s="40">
        <f>+'Startpengesatser og afgifter'!E20</f>
        <v>14</v>
      </c>
      <c r="O9" s="40">
        <f t="shared" si="2"/>
        <v>39</v>
      </c>
      <c r="P9" s="42">
        <f t="shared" si="3"/>
        <v>0</v>
      </c>
    </row>
    <row r="10" spans="1:16" x14ac:dyDescent="0.2">
      <c r="A10" s="43" t="s">
        <v>43</v>
      </c>
      <c r="B10" s="37"/>
      <c r="C10" s="38"/>
      <c r="D10" s="39">
        <f t="shared" si="0"/>
        <v>0</v>
      </c>
      <c r="E10" s="40">
        <f>+'Startpengesatser og afgifter'!B18</f>
        <v>155</v>
      </c>
      <c r="F10" s="40">
        <f>+'Startpengesatser og afgifter'!C18</f>
        <v>250</v>
      </c>
      <c r="G10" s="40">
        <f t="shared" si="1"/>
        <v>0</v>
      </c>
      <c r="H10" s="38"/>
      <c r="I10" s="34"/>
      <c r="J10" s="34"/>
      <c r="K10" s="41">
        <v>0</v>
      </c>
      <c r="L10" s="40">
        <f>+'Startpengesatser og afgifter'!E18</f>
        <v>15</v>
      </c>
      <c r="M10" s="40">
        <f>+'Startpengesatser og afgifter'!E19</f>
        <v>10</v>
      </c>
      <c r="N10" s="40">
        <f>+'Startpengesatser og afgifter'!E20</f>
        <v>14</v>
      </c>
      <c r="O10" s="40">
        <f t="shared" si="2"/>
        <v>39</v>
      </c>
      <c r="P10" s="42">
        <f t="shared" si="3"/>
        <v>0</v>
      </c>
    </row>
    <row r="11" spans="1:16" x14ac:dyDescent="0.2">
      <c r="A11" s="43" t="s">
        <v>36</v>
      </c>
      <c r="B11" s="37"/>
      <c r="C11" s="38"/>
      <c r="D11" s="39">
        <f t="shared" si="0"/>
        <v>0</v>
      </c>
      <c r="E11" s="40">
        <f>+'Startpengesatser og afgifter'!B22</f>
        <v>100</v>
      </c>
      <c r="F11" s="40">
        <f>+'Startpengesatser og afgifter'!C22</f>
        <v>150</v>
      </c>
      <c r="G11" s="40">
        <f t="shared" si="1"/>
        <v>0</v>
      </c>
      <c r="H11" s="38">
        <v>0</v>
      </c>
      <c r="I11" s="34"/>
      <c r="J11" s="34">
        <v>0</v>
      </c>
      <c r="K11" s="41"/>
      <c r="L11" s="40">
        <f>+'Startpengesatser og afgifter'!E22</f>
        <v>5</v>
      </c>
      <c r="M11" s="40">
        <f>+'Startpengesatser og afgifter'!E23</f>
        <v>10</v>
      </c>
      <c r="N11" s="40">
        <f>+'Startpengesatser og afgifter'!E24</f>
        <v>14</v>
      </c>
      <c r="O11" s="40">
        <f t="shared" si="2"/>
        <v>29</v>
      </c>
      <c r="P11" s="42">
        <f t="shared" si="3"/>
        <v>0</v>
      </c>
    </row>
    <row r="12" spans="1:16" x14ac:dyDescent="0.2">
      <c r="A12" s="43" t="s">
        <v>37</v>
      </c>
      <c r="B12" s="37"/>
      <c r="C12" s="38"/>
      <c r="D12" s="39">
        <f t="shared" si="0"/>
        <v>0</v>
      </c>
      <c r="E12" s="40">
        <f>+'Startpengesatser og afgifter'!B22</f>
        <v>100</v>
      </c>
      <c r="F12" s="40">
        <f>+'Startpengesatser og afgifter'!C22</f>
        <v>150</v>
      </c>
      <c r="G12" s="40">
        <f t="shared" si="1"/>
        <v>0</v>
      </c>
      <c r="H12" s="38">
        <v>0</v>
      </c>
      <c r="I12" s="34"/>
      <c r="J12" s="34">
        <v>0</v>
      </c>
      <c r="K12" s="41"/>
      <c r="L12" s="40">
        <f>+'Startpengesatser og afgifter'!E22</f>
        <v>5</v>
      </c>
      <c r="M12" s="40">
        <f>+'Startpengesatser og afgifter'!E23</f>
        <v>10</v>
      </c>
      <c r="N12" s="40">
        <f>+'Startpengesatser og afgifter'!E24</f>
        <v>14</v>
      </c>
      <c r="O12" s="40">
        <f t="shared" si="2"/>
        <v>29</v>
      </c>
      <c r="P12" s="42">
        <f t="shared" si="3"/>
        <v>0</v>
      </c>
    </row>
    <row r="13" spans="1:16" x14ac:dyDescent="0.2">
      <c r="A13" s="43" t="s">
        <v>38</v>
      </c>
      <c r="B13" s="37"/>
      <c r="C13" s="38"/>
      <c r="D13" s="39">
        <f t="shared" si="0"/>
        <v>0</v>
      </c>
      <c r="E13" s="40">
        <f>+'Startpengesatser og afgifter'!B22</f>
        <v>100</v>
      </c>
      <c r="F13" s="40">
        <f>+'Startpengesatser og afgifter'!C22</f>
        <v>150</v>
      </c>
      <c r="G13" s="40">
        <f t="shared" si="1"/>
        <v>0</v>
      </c>
      <c r="H13" s="38">
        <v>0</v>
      </c>
      <c r="I13" s="34"/>
      <c r="J13" s="34">
        <v>0</v>
      </c>
      <c r="K13" s="41"/>
      <c r="L13" s="40">
        <f>+'Startpengesatser og afgifter'!E22</f>
        <v>5</v>
      </c>
      <c r="M13" s="40">
        <f>+'Startpengesatser og afgifter'!E23</f>
        <v>10</v>
      </c>
      <c r="N13" s="40">
        <f>+'Startpengesatser og afgifter'!E24</f>
        <v>14</v>
      </c>
      <c r="O13" s="40">
        <f t="shared" si="2"/>
        <v>29</v>
      </c>
      <c r="P13" s="42">
        <f t="shared" si="3"/>
        <v>0</v>
      </c>
    </row>
    <row r="14" spans="1:16" x14ac:dyDescent="0.2">
      <c r="A14" s="43" t="s">
        <v>39</v>
      </c>
      <c r="B14" s="37"/>
      <c r="C14" s="38"/>
      <c r="D14" s="39">
        <f t="shared" si="0"/>
        <v>0</v>
      </c>
      <c r="E14" s="40">
        <f>+'Startpengesatser og afgifter'!B22</f>
        <v>100</v>
      </c>
      <c r="F14" s="40">
        <f>+'Startpengesatser og afgifter'!C22</f>
        <v>150</v>
      </c>
      <c r="G14" s="40">
        <f t="shared" si="1"/>
        <v>0</v>
      </c>
      <c r="H14" s="38">
        <v>0</v>
      </c>
      <c r="I14" s="34"/>
      <c r="J14" s="34">
        <v>0</v>
      </c>
      <c r="K14" s="41"/>
      <c r="L14" s="40">
        <f>+'Startpengesatser og afgifter'!E22</f>
        <v>5</v>
      </c>
      <c r="M14" s="40">
        <f>+'Startpengesatser og afgifter'!E23</f>
        <v>10</v>
      </c>
      <c r="N14" s="40">
        <f>+'Startpengesatser og afgifter'!E24</f>
        <v>14</v>
      </c>
      <c r="O14" s="40">
        <f t="shared" si="2"/>
        <v>29</v>
      </c>
      <c r="P14" s="42">
        <f t="shared" si="3"/>
        <v>0</v>
      </c>
    </row>
    <row r="15" spans="1:16" x14ac:dyDescent="0.2">
      <c r="A15" s="43" t="s">
        <v>40</v>
      </c>
      <c r="B15" s="37"/>
      <c r="C15" s="38"/>
      <c r="D15" s="39">
        <f t="shared" si="0"/>
        <v>0</v>
      </c>
      <c r="E15" s="40">
        <f>+'Startpengesatser og afgifter'!B22</f>
        <v>100</v>
      </c>
      <c r="F15" s="40">
        <f>+'Startpengesatser og afgifter'!C22</f>
        <v>150</v>
      </c>
      <c r="G15" s="40">
        <f t="shared" si="1"/>
        <v>0</v>
      </c>
      <c r="H15" s="38">
        <v>0</v>
      </c>
      <c r="I15" s="34"/>
      <c r="J15" s="34">
        <v>0</v>
      </c>
      <c r="K15" s="41"/>
      <c r="L15" s="40">
        <f>+'Startpengesatser og afgifter'!E22</f>
        <v>5</v>
      </c>
      <c r="M15" s="40">
        <f>+'Startpengesatser og afgifter'!E23</f>
        <v>10</v>
      </c>
      <c r="N15" s="40">
        <f>+'Startpengesatser og afgifter'!E24</f>
        <v>14</v>
      </c>
      <c r="O15" s="40">
        <f t="shared" si="2"/>
        <v>29</v>
      </c>
      <c r="P15" s="42">
        <f t="shared" si="3"/>
        <v>0</v>
      </c>
    </row>
    <row r="16" spans="1:16" x14ac:dyDescent="0.2">
      <c r="A16" s="43" t="s">
        <v>41</v>
      </c>
      <c r="B16" s="37"/>
      <c r="C16" s="38"/>
      <c r="D16" s="39">
        <f t="shared" si="0"/>
        <v>0</v>
      </c>
      <c r="E16" s="40">
        <f>+'Startpengesatser og afgifter'!B22</f>
        <v>100</v>
      </c>
      <c r="F16" s="40">
        <f>+'Startpengesatser og afgifter'!C22</f>
        <v>150</v>
      </c>
      <c r="G16" s="40">
        <f t="shared" si="1"/>
        <v>0</v>
      </c>
      <c r="H16" s="38">
        <v>0</v>
      </c>
      <c r="I16" s="34"/>
      <c r="J16" s="34">
        <v>0</v>
      </c>
      <c r="K16" s="41"/>
      <c r="L16" s="40">
        <f>+'Startpengesatser og afgifter'!E22</f>
        <v>5</v>
      </c>
      <c r="M16" s="40">
        <f>+'Startpengesatser og afgifter'!E23</f>
        <v>10</v>
      </c>
      <c r="N16" s="40">
        <f>+'Startpengesatser og afgifter'!E24</f>
        <v>14</v>
      </c>
      <c r="O16" s="40">
        <f t="shared" si="2"/>
        <v>29</v>
      </c>
      <c r="P16" s="42">
        <f t="shared" si="3"/>
        <v>0</v>
      </c>
    </row>
    <row r="17" spans="1:16" x14ac:dyDescent="0.2">
      <c r="A17" s="43" t="s">
        <v>53</v>
      </c>
      <c r="B17" s="37"/>
      <c r="C17" s="38"/>
      <c r="D17" s="39">
        <f t="shared" si="0"/>
        <v>0</v>
      </c>
      <c r="E17" s="40">
        <f>+'Startpengesatser og afgifter'!B22</f>
        <v>100</v>
      </c>
      <c r="F17" s="40">
        <f>+'Startpengesatser og afgifter'!C22</f>
        <v>150</v>
      </c>
      <c r="G17" s="40">
        <f t="shared" si="1"/>
        <v>0</v>
      </c>
      <c r="H17" s="38">
        <v>0</v>
      </c>
      <c r="I17" s="34">
        <v>0</v>
      </c>
      <c r="J17" s="34"/>
      <c r="K17" s="41">
        <v>0</v>
      </c>
      <c r="L17" s="40">
        <f>+'Startpengesatser og afgifter'!E26</f>
        <v>0</v>
      </c>
      <c r="M17" s="40">
        <f>+'Startpengesatser og afgifter'!E27</f>
        <v>10</v>
      </c>
      <c r="N17" s="40">
        <f>+'Startpengesatser og afgifter'!E28</f>
        <v>14</v>
      </c>
      <c r="O17" s="40">
        <f t="shared" si="2"/>
        <v>24</v>
      </c>
      <c r="P17" s="42">
        <f>+D17*O17</f>
        <v>0</v>
      </c>
    </row>
    <row r="18" spans="1:16" x14ac:dyDescent="0.2">
      <c r="A18" s="44" t="s">
        <v>28</v>
      </c>
      <c r="B18" s="37"/>
      <c r="C18" s="38"/>
      <c r="D18" s="39">
        <f t="shared" si="0"/>
        <v>0</v>
      </c>
      <c r="E18" s="40">
        <f>+'Startpengesatser og afgifter'!B10</f>
        <v>180</v>
      </c>
      <c r="F18" s="40">
        <f>+'Startpengesatser og afgifter'!C10</f>
        <v>300</v>
      </c>
      <c r="G18" s="40">
        <f t="shared" si="1"/>
        <v>0</v>
      </c>
      <c r="H18" s="38">
        <v>0</v>
      </c>
      <c r="I18" s="45"/>
      <c r="J18" s="34"/>
      <c r="K18" s="41">
        <v>0</v>
      </c>
      <c r="L18" s="40">
        <f>+'Startpengesatser og afgifter'!E10</f>
        <v>15</v>
      </c>
      <c r="M18" s="40">
        <f>+'Startpengesatser og afgifter'!E11</f>
        <v>10</v>
      </c>
      <c r="N18" s="40">
        <f>+'Startpengesatser og afgifter'!E12</f>
        <v>14</v>
      </c>
      <c r="O18" s="40">
        <f t="shared" si="2"/>
        <v>39</v>
      </c>
      <c r="P18" s="42">
        <f t="shared" si="3"/>
        <v>0</v>
      </c>
    </row>
    <row r="19" spans="1:16" x14ac:dyDescent="0.2">
      <c r="A19" s="44" t="s">
        <v>27</v>
      </c>
      <c r="B19" s="37"/>
      <c r="C19" s="38"/>
      <c r="D19" s="39">
        <f t="shared" si="0"/>
        <v>0</v>
      </c>
      <c r="E19" s="40">
        <f>+'Startpengesatser og afgifter'!B10</f>
        <v>180</v>
      </c>
      <c r="F19" s="40">
        <f>+'Startpengesatser og afgifter'!C10</f>
        <v>300</v>
      </c>
      <c r="G19" s="40">
        <f t="shared" si="1"/>
        <v>0</v>
      </c>
      <c r="H19" s="38">
        <v>0</v>
      </c>
      <c r="I19" s="45"/>
      <c r="J19" s="34"/>
      <c r="K19" s="41">
        <v>0</v>
      </c>
      <c r="L19" s="40">
        <f>+'Startpengesatser og afgifter'!E10</f>
        <v>15</v>
      </c>
      <c r="M19" s="40">
        <f>+'Startpengesatser og afgifter'!E11</f>
        <v>10</v>
      </c>
      <c r="N19" s="40">
        <f>+'Startpengesatser og afgifter'!E12</f>
        <v>14</v>
      </c>
      <c r="O19" s="40">
        <f t="shared" si="2"/>
        <v>39</v>
      </c>
      <c r="P19" s="42">
        <f t="shared" si="3"/>
        <v>0</v>
      </c>
    </row>
    <row r="20" spans="1:16" x14ac:dyDescent="0.2">
      <c r="A20" s="44" t="s">
        <v>26</v>
      </c>
      <c r="B20" s="37"/>
      <c r="C20" s="38"/>
      <c r="D20" s="39">
        <f t="shared" si="0"/>
        <v>0</v>
      </c>
      <c r="E20" s="40">
        <f>+'Startpengesatser og afgifter'!B10</f>
        <v>180</v>
      </c>
      <c r="F20" s="40">
        <f>+'Startpengesatser og afgifter'!C10</f>
        <v>300</v>
      </c>
      <c r="G20" s="40">
        <f t="shared" si="1"/>
        <v>0</v>
      </c>
      <c r="H20" s="38">
        <v>0</v>
      </c>
      <c r="I20" s="34"/>
      <c r="J20" s="34"/>
      <c r="K20" s="41">
        <v>0</v>
      </c>
      <c r="L20" s="40">
        <f>+'Startpengesatser og afgifter'!E10</f>
        <v>15</v>
      </c>
      <c r="M20" s="40">
        <f>+'Startpengesatser og afgifter'!E11</f>
        <v>10</v>
      </c>
      <c r="N20" s="40">
        <f>+'Startpengesatser og afgifter'!E12</f>
        <v>14</v>
      </c>
      <c r="O20" s="40">
        <f t="shared" si="2"/>
        <v>39</v>
      </c>
      <c r="P20" s="42">
        <f t="shared" si="3"/>
        <v>0</v>
      </c>
    </row>
    <row r="21" spans="1:16" x14ac:dyDescent="0.2">
      <c r="A21" s="44" t="s">
        <v>25</v>
      </c>
      <c r="B21" s="37"/>
      <c r="C21" s="38"/>
      <c r="D21" s="39">
        <f t="shared" si="0"/>
        <v>0</v>
      </c>
      <c r="E21" s="40">
        <f>+'Startpengesatser og afgifter'!B10</f>
        <v>180</v>
      </c>
      <c r="F21" s="40">
        <f>+'Startpengesatser og afgifter'!C10</f>
        <v>300</v>
      </c>
      <c r="G21" s="40">
        <f t="shared" si="1"/>
        <v>0</v>
      </c>
      <c r="H21" s="38">
        <v>0</v>
      </c>
      <c r="I21" s="34"/>
      <c r="J21" s="34"/>
      <c r="K21" s="41">
        <v>0</v>
      </c>
      <c r="L21" s="40">
        <f>+'Startpengesatser og afgifter'!E10</f>
        <v>15</v>
      </c>
      <c r="M21" s="40">
        <f>+'Startpengesatser og afgifter'!E11</f>
        <v>10</v>
      </c>
      <c r="N21" s="40">
        <f>+'Startpengesatser og afgifter'!E12</f>
        <v>14</v>
      </c>
      <c r="O21" s="40">
        <f t="shared" si="2"/>
        <v>39</v>
      </c>
      <c r="P21" s="42">
        <f>+D21*O21</f>
        <v>0</v>
      </c>
    </row>
    <row r="22" spans="1:16" x14ac:dyDescent="0.2">
      <c r="A22" s="44" t="s">
        <v>30</v>
      </c>
      <c r="B22" s="37"/>
      <c r="C22" s="38"/>
      <c r="D22" s="39">
        <f t="shared" si="0"/>
        <v>0</v>
      </c>
      <c r="E22" s="40">
        <f>+'Startpengesatser og afgifter'!B10</f>
        <v>180</v>
      </c>
      <c r="F22" s="40">
        <f>+'Startpengesatser og afgifter'!C10</f>
        <v>300</v>
      </c>
      <c r="G22" s="40">
        <f t="shared" si="1"/>
        <v>0</v>
      </c>
      <c r="H22" s="38">
        <v>0</v>
      </c>
      <c r="I22" s="34"/>
      <c r="J22" s="34"/>
      <c r="K22" s="41">
        <v>0</v>
      </c>
      <c r="L22" s="40">
        <f>+'Startpengesatser og afgifter'!E10</f>
        <v>15</v>
      </c>
      <c r="M22" s="40">
        <f>+'Startpengesatser og afgifter'!E11</f>
        <v>10</v>
      </c>
      <c r="N22" s="40">
        <f>+'Startpengesatser og afgifter'!E12</f>
        <v>14</v>
      </c>
      <c r="O22" s="40">
        <f t="shared" si="2"/>
        <v>39</v>
      </c>
      <c r="P22" s="42">
        <f t="shared" si="3"/>
        <v>0</v>
      </c>
    </row>
    <row r="23" spans="1:16" x14ac:dyDescent="0.2">
      <c r="A23" s="44" t="s">
        <v>29</v>
      </c>
      <c r="B23" s="37"/>
      <c r="C23" s="38"/>
      <c r="D23" s="39">
        <f t="shared" si="0"/>
        <v>0</v>
      </c>
      <c r="E23" s="40">
        <f>+'Startpengesatser og afgifter'!B10</f>
        <v>180</v>
      </c>
      <c r="F23" s="40">
        <f>+'Startpengesatser og afgifter'!C10</f>
        <v>300</v>
      </c>
      <c r="G23" s="40">
        <f t="shared" si="1"/>
        <v>0</v>
      </c>
      <c r="H23" s="38">
        <v>0</v>
      </c>
      <c r="I23" s="34"/>
      <c r="J23" s="34"/>
      <c r="K23" s="41">
        <v>0</v>
      </c>
      <c r="L23" s="40">
        <f>+'Startpengesatser og afgifter'!E10</f>
        <v>15</v>
      </c>
      <c r="M23" s="40">
        <f>+'Startpengesatser og afgifter'!E11</f>
        <v>10</v>
      </c>
      <c r="N23" s="40">
        <f>+'Startpengesatser og afgifter'!E12</f>
        <v>14</v>
      </c>
      <c r="O23" s="40">
        <f t="shared" si="2"/>
        <v>39</v>
      </c>
      <c r="P23" s="42">
        <f t="shared" si="3"/>
        <v>0</v>
      </c>
    </row>
    <row r="24" spans="1:16" ht="13.5" thickBot="1" x14ac:dyDescent="0.25">
      <c r="A24" s="46" t="s">
        <v>52</v>
      </c>
      <c r="B24" s="47"/>
      <c r="C24" s="48"/>
      <c r="D24" s="49">
        <f t="shared" si="0"/>
        <v>0</v>
      </c>
      <c r="E24" s="50">
        <f>+'Startpengesatser og afgifter'!B10</f>
        <v>180</v>
      </c>
      <c r="F24" s="50">
        <f>+'Startpengesatser og afgifter'!C10</f>
        <v>300</v>
      </c>
      <c r="G24" s="50">
        <f t="shared" si="1"/>
        <v>0</v>
      </c>
      <c r="H24" s="51">
        <v>0</v>
      </c>
      <c r="I24" s="51">
        <v>0</v>
      </c>
      <c r="J24" s="51"/>
      <c r="K24" s="51">
        <v>0</v>
      </c>
      <c r="L24" s="50">
        <f>+'Startpengesatser og afgifter'!E14</f>
        <v>0</v>
      </c>
      <c r="M24" s="50">
        <f>+'Startpengesatser og afgifter'!E15</f>
        <v>10</v>
      </c>
      <c r="N24" s="50">
        <f>+'Startpengesatser og afgifter'!E16</f>
        <v>14</v>
      </c>
      <c r="O24" s="50">
        <f t="shared" si="2"/>
        <v>24</v>
      </c>
      <c r="P24" s="52">
        <f t="shared" si="3"/>
        <v>0</v>
      </c>
    </row>
    <row r="25" spans="1:16" ht="19.5" thickBot="1" x14ac:dyDescent="0.35">
      <c r="A25" s="53" t="s">
        <v>79</v>
      </c>
      <c r="B25" s="54">
        <f>SUM(B3:B24)</f>
        <v>0</v>
      </c>
      <c r="C25" s="54">
        <f>SUM(C3:C24)</f>
        <v>0</v>
      </c>
      <c r="D25" s="54">
        <f>SUM(D3:D24)</f>
        <v>0</v>
      </c>
      <c r="E25" s="55" t="s">
        <v>47</v>
      </c>
      <c r="F25" s="55" t="s">
        <v>47</v>
      </c>
      <c r="G25" s="56">
        <f>SUM(G3:G24)</f>
        <v>0</v>
      </c>
      <c r="H25" s="57">
        <f>SUM(H3:H24)</f>
        <v>0</v>
      </c>
      <c r="I25" s="55">
        <f>SUM(I3:I24)</f>
        <v>0</v>
      </c>
      <c r="J25" s="55">
        <f>SUM(J3:J24)</f>
        <v>0</v>
      </c>
      <c r="K25" s="55">
        <f>SUM(K3:K24)</f>
        <v>0</v>
      </c>
      <c r="L25" s="56" t="s">
        <v>47</v>
      </c>
      <c r="M25" s="56" t="s">
        <v>47</v>
      </c>
      <c r="N25" s="56" t="s">
        <v>47</v>
      </c>
      <c r="O25" s="56" t="s">
        <v>47</v>
      </c>
      <c r="P25" s="58">
        <f>SUM(P3:P24)</f>
        <v>0</v>
      </c>
    </row>
    <row r="26" spans="1:16" ht="19.5" thickBot="1" x14ac:dyDescent="0.35">
      <c r="A26" s="59"/>
      <c r="B26" s="59"/>
      <c r="C26" s="59"/>
      <c r="D26" s="59"/>
      <c r="E26" s="59"/>
      <c r="F26" s="59"/>
      <c r="G26" s="60"/>
      <c r="H26" s="59"/>
      <c r="I26" s="59"/>
      <c r="J26" s="59"/>
      <c r="K26" s="59"/>
      <c r="L26" s="60"/>
      <c r="M26" s="60"/>
      <c r="N26" s="60"/>
      <c r="O26" s="60"/>
      <c r="P26" s="60"/>
    </row>
    <row r="27" spans="1:16" ht="24" thickBot="1" x14ac:dyDescent="0.4">
      <c r="A27" s="61" t="s">
        <v>68</v>
      </c>
      <c r="B27" s="62"/>
      <c r="C27" s="62"/>
    </row>
    <row r="28" spans="1:16" ht="16.5" thickBot="1" x14ac:dyDescent="0.3">
      <c r="A28" s="63" t="s">
        <v>24</v>
      </c>
      <c r="B28" s="64"/>
      <c r="C28" s="64" t="s">
        <v>63</v>
      </c>
      <c r="D28" s="64" t="s">
        <v>64</v>
      </c>
      <c r="E28" s="64" t="s">
        <v>65</v>
      </c>
      <c r="F28" s="65"/>
      <c r="G28" s="66"/>
      <c r="I28" s="66"/>
      <c r="J28" s="66"/>
      <c r="K28" s="67"/>
      <c r="L28" s="66"/>
      <c r="M28" s="66"/>
      <c r="N28" s="66"/>
      <c r="O28" s="66"/>
      <c r="P28" s="66"/>
    </row>
    <row r="29" spans="1:16" ht="15.75" x14ac:dyDescent="0.25">
      <c r="A29" s="68"/>
      <c r="B29" s="69"/>
      <c r="C29" s="70"/>
      <c r="D29" s="70"/>
      <c r="E29" s="71"/>
      <c r="F29" s="72"/>
      <c r="G29" s="66"/>
      <c r="I29" s="66"/>
      <c r="J29" s="66"/>
      <c r="K29" s="67"/>
      <c r="L29" s="66"/>
      <c r="M29" s="66"/>
      <c r="N29" s="66"/>
      <c r="O29" s="66"/>
      <c r="P29" s="66"/>
    </row>
    <row r="30" spans="1:16" ht="15.75" x14ac:dyDescent="0.25">
      <c r="A30" s="73" t="s">
        <v>23</v>
      </c>
      <c r="B30" s="73" t="s">
        <v>19</v>
      </c>
      <c r="C30" s="74"/>
      <c r="D30" s="75"/>
      <c r="E30" s="76">
        <f>+G25</f>
        <v>0</v>
      </c>
      <c r="F30" s="77"/>
      <c r="G30" s="66"/>
      <c r="I30" s="66"/>
      <c r="J30" s="66"/>
      <c r="K30" s="66"/>
      <c r="L30" s="66"/>
      <c r="M30" s="66"/>
      <c r="N30" s="66"/>
      <c r="O30" s="66"/>
      <c r="P30" s="66"/>
    </row>
    <row r="31" spans="1:16" ht="15.75" x14ac:dyDescent="0.25">
      <c r="A31" s="73" t="s">
        <v>22</v>
      </c>
      <c r="B31" s="78" t="s">
        <v>81</v>
      </c>
      <c r="C31" s="75"/>
      <c r="D31" s="75"/>
      <c r="E31" s="79">
        <v>0</v>
      </c>
      <c r="F31" s="77"/>
      <c r="G31" s="16"/>
      <c r="I31" s="16"/>
      <c r="J31" s="16"/>
      <c r="K31" s="16"/>
      <c r="L31" s="16"/>
      <c r="M31" s="16"/>
      <c r="N31" s="16"/>
      <c r="O31" s="16"/>
      <c r="P31" s="16"/>
    </row>
    <row r="32" spans="1:16" ht="15.75" x14ac:dyDescent="0.25">
      <c r="A32" s="73" t="s">
        <v>69</v>
      </c>
      <c r="B32" s="78" t="s">
        <v>81</v>
      </c>
      <c r="C32" s="75"/>
      <c r="D32" s="75"/>
      <c r="E32" s="79">
        <v>0</v>
      </c>
      <c r="F32" s="77"/>
      <c r="G32" s="66"/>
      <c r="I32" s="66"/>
      <c r="J32" s="66"/>
      <c r="K32" s="66"/>
      <c r="L32" s="66"/>
      <c r="M32" s="66"/>
      <c r="N32" s="66"/>
      <c r="O32" s="66"/>
      <c r="P32" s="66"/>
    </row>
    <row r="33" spans="1:16" ht="15.75" x14ac:dyDescent="0.25">
      <c r="A33" s="73" t="s">
        <v>21</v>
      </c>
      <c r="B33" s="73"/>
      <c r="C33" s="75"/>
      <c r="D33" s="75"/>
      <c r="E33" s="80">
        <f>SUM(E30:E32)</f>
        <v>0</v>
      </c>
      <c r="F33" s="77"/>
      <c r="G33" s="66"/>
      <c r="I33" s="66"/>
      <c r="J33" s="66"/>
      <c r="K33" s="66"/>
      <c r="L33" s="66"/>
      <c r="M33" s="66"/>
      <c r="N33" s="66"/>
      <c r="O33" s="66"/>
      <c r="P33" s="66"/>
    </row>
    <row r="34" spans="1:16" ht="15.75" x14ac:dyDescent="0.25">
      <c r="A34" s="73"/>
      <c r="B34" s="73"/>
      <c r="C34" s="75"/>
      <c r="D34" s="75"/>
      <c r="E34" s="76"/>
      <c r="F34" s="77"/>
      <c r="G34" s="66"/>
      <c r="I34" s="66"/>
      <c r="J34" s="66"/>
      <c r="K34" s="66"/>
      <c r="L34" s="66"/>
      <c r="M34" s="66"/>
      <c r="N34" s="66"/>
      <c r="O34" s="66"/>
      <c r="P34" s="66"/>
    </row>
    <row r="35" spans="1:16" ht="15.75" x14ac:dyDescent="0.25">
      <c r="A35" s="73" t="s">
        <v>49</v>
      </c>
      <c r="B35" s="73" t="s">
        <v>19</v>
      </c>
      <c r="C35" s="75"/>
      <c r="D35" s="75"/>
      <c r="E35" s="76">
        <f>+H25</f>
        <v>0</v>
      </c>
      <c r="F35" s="77"/>
      <c r="G35" s="66"/>
      <c r="I35" s="66"/>
      <c r="J35" s="66"/>
      <c r="K35" s="66"/>
      <c r="L35" s="66"/>
      <c r="M35" s="66"/>
      <c r="N35" s="66"/>
      <c r="O35" s="66"/>
      <c r="P35" s="66"/>
    </row>
    <row r="36" spans="1:16" ht="15.75" x14ac:dyDescent="0.25">
      <c r="A36" s="73" t="s">
        <v>77</v>
      </c>
      <c r="B36" s="78" t="s">
        <v>82</v>
      </c>
      <c r="C36" s="81">
        <f>+I25</f>
        <v>0</v>
      </c>
      <c r="D36" s="79">
        <v>80</v>
      </c>
      <c r="E36" s="76">
        <f>+C36*D36</f>
        <v>0</v>
      </c>
      <c r="F36" s="77"/>
      <c r="G36" s="66"/>
      <c r="I36" s="66"/>
      <c r="J36" s="66"/>
      <c r="K36" s="66"/>
      <c r="L36" s="66"/>
      <c r="M36" s="66"/>
      <c r="N36" s="66"/>
      <c r="O36" s="66"/>
      <c r="P36" s="66"/>
    </row>
    <row r="37" spans="1:16" ht="15.75" x14ac:dyDescent="0.25">
      <c r="A37" s="73" t="s">
        <v>78</v>
      </c>
      <c r="B37" s="78" t="s">
        <v>82</v>
      </c>
      <c r="C37" s="81">
        <f>+J25</f>
        <v>0</v>
      </c>
      <c r="D37" s="79">
        <v>20</v>
      </c>
      <c r="E37" s="76">
        <f>+C37*D37</f>
        <v>0</v>
      </c>
      <c r="F37" s="77"/>
      <c r="G37" s="66"/>
      <c r="I37" s="66"/>
      <c r="J37" s="66"/>
      <c r="K37" s="66"/>
      <c r="L37" s="66"/>
      <c r="M37" s="66"/>
      <c r="N37" s="66"/>
      <c r="O37" s="66"/>
      <c r="P37" s="66"/>
    </row>
    <row r="38" spans="1:16" ht="15.75" x14ac:dyDescent="0.25">
      <c r="A38" s="73" t="s">
        <v>20</v>
      </c>
      <c r="B38" s="78" t="s">
        <v>82</v>
      </c>
      <c r="C38" s="81">
        <f>+K25</f>
        <v>0</v>
      </c>
      <c r="D38" s="79">
        <v>90</v>
      </c>
      <c r="E38" s="76">
        <f>+C38*D38</f>
        <v>0</v>
      </c>
      <c r="F38" s="77"/>
      <c r="G38" s="66"/>
      <c r="I38" s="66"/>
      <c r="J38" s="66"/>
      <c r="K38" s="66"/>
      <c r="L38" s="66"/>
      <c r="M38" s="66"/>
      <c r="N38" s="66"/>
      <c r="O38" s="66"/>
      <c r="P38" s="66"/>
    </row>
    <row r="39" spans="1:16" ht="31.5" x14ac:dyDescent="0.25">
      <c r="A39" s="82" t="s">
        <v>62</v>
      </c>
      <c r="B39" s="73" t="s">
        <v>19</v>
      </c>
      <c r="C39" s="75"/>
      <c r="D39" s="75"/>
      <c r="E39" s="76">
        <f>+P25</f>
        <v>0</v>
      </c>
      <c r="F39" s="83"/>
      <c r="I39" s="16"/>
      <c r="J39" s="16"/>
      <c r="K39" s="16"/>
      <c r="L39" s="16"/>
      <c r="M39" s="16"/>
      <c r="N39" s="16"/>
      <c r="O39" s="16"/>
      <c r="P39" s="16"/>
    </row>
    <row r="40" spans="1:16" ht="15.75" x14ac:dyDescent="0.25">
      <c r="A40" s="73" t="s">
        <v>46</v>
      </c>
      <c r="B40" s="78" t="s">
        <v>81</v>
      </c>
      <c r="C40" s="75"/>
      <c r="D40" s="75"/>
      <c r="E40" s="79">
        <v>0</v>
      </c>
      <c r="F40" s="77"/>
      <c r="G40" s="16"/>
      <c r="I40" s="16"/>
      <c r="J40" s="16"/>
      <c r="K40" s="16"/>
      <c r="L40" s="16"/>
      <c r="M40" s="16"/>
      <c r="N40" s="16"/>
      <c r="O40" s="16"/>
      <c r="P40" s="16"/>
    </row>
    <row r="41" spans="1:16" ht="15.75" x14ac:dyDescent="0.25">
      <c r="A41" s="73" t="s">
        <v>18</v>
      </c>
      <c r="B41" s="78" t="s">
        <v>81</v>
      </c>
      <c r="C41" s="75"/>
      <c r="D41" s="75"/>
      <c r="E41" s="79">
        <v>0</v>
      </c>
      <c r="F41" s="77"/>
      <c r="G41" s="16"/>
      <c r="I41" s="16"/>
      <c r="J41" s="16"/>
      <c r="K41" s="16"/>
      <c r="L41" s="16"/>
      <c r="M41" s="16"/>
      <c r="N41" s="16"/>
      <c r="O41" s="16"/>
      <c r="P41" s="16"/>
    </row>
    <row r="42" spans="1:16" ht="15.75" x14ac:dyDescent="0.25">
      <c r="A42" s="73" t="s">
        <v>17</v>
      </c>
      <c r="B42" s="78" t="s">
        <v>81</v>
      </c>
      <c r="C42" s="75"/>
      <c r="D42" s="75"/>
      <c r="E42" s="79">
        <v>0</v>
      </c>
      <c r="F42" s="77"/>
      <c r="G42" s="16"/>
      <c r="I42" s="16"/>
      <c r="J42" s="16"/>
      <c r="K42" s="16"/>
      <c r="L42" s="16"/>
      <c r="M42" s="16"/>
      <c r="N42" s="16"/>
      <c r="O42" s="16"/>
      <c r="P42" s="16"/>
    </row>
    <row r="43" spans="1:16" ht="15.75" x14ac:dyDescent="0.25">
      <c r="A43" s="73" t="s">
        <v>16</v>
      </c>
      <c r="B43" s="78" t="s">
        <v>81</v>
      </c>
      <c r="C43" s="75"/>
      <c r="D43" s="75"/>
      <c r="E43" s="79">
        <v>0</v>
      </c>
      <c r="F43" s="77"/>
      <c r="G43" s="84"/>
      <c r="I43" s="84"/>
      <c r="J43" s="84"/>
      <c r="K43" s="84"/>
      <c r="L43" s="84"/>
      <c r="M43" s="84"/>
      <c r="N43" s="84"/>
      <c r="O43" s="84"/>
      <c r="P43" s="84"/>
    </row>
    <row r="44" spans="1:16" ht="15.75" x14ac:dyDescent="0.25">
      <c r="A44" s="73" t="s">
        <v>15</v>
      </c>
      <c r="B44" s="78" t="s">
        <v>81</v>
      </c>
      <c r="C44" s="75"/>
      <c r="D44" s="75"/>
      <c r="E44" s="79">
        <v>0</v>
      </c>
      <c r="F44" s="77"/>
      <c r="G44" s="16"/>
      <c r="I44" s="16"/>
      <c r="J44" s="16"/>
      <c r="K44" s="16"/>
      <c r="L44" s="16"/>
      <c r="M44" s="16"/>
      <c r="N44" s="16"/>
      <c r="O44" s="16"/>
      <c r="P44" s="16"/>
    </row>
    <row r="45" spans="1:16" ht="15.75" x14ac:dyDescent="0.25">
      <c r="A45" s="73" t="s">
        <v>14</v>
      </c>
      <c r="B45" s="78" t="s">
        <v>81</v>
      </c>
      <c r="C45" s="75"/>
      <c r="D45" s="75"/>
      <c r="E45" s="79">
        <v>0</v>
      </c>
      <c r="F45" s="77"/>
      <c r="G45" s="15"/>
      <c r="I45" s="15"/>
      <c r="J45" s="15"/>
      <c r="K45" s="15"/>
      <c r="L45" s="15"/>
      <c r="M45" s="15"/>
      <c r="N45" s="15"/>
      <c r="O45" s="15"/>
      <c r="P45" s="15"/>
    </row>
    <row r="46" spans="1:16" ht="15.75" x14ac:dyDescent="0.25">
      <c r="A46" s="73" t="s">
        <v>13</v>
      </c>
      <c r="B46" s="78" t="s">
        <v>81</v>
      </c>
      <c r="C46" s="75"/>
      <c r="D46" s="75"/>
      <c r="E46" s="79">
        <v>0</v>
      </c>
      <c r="F46" s="77"/>
      <c r="G46" s="66"/>
      <c r="I46" s="66"/>
      <c r="J46" s="66"/>
      <c r="K46" s="66"/>
      <c r="L46" s="66"/>
      <c r="M46" s="66"/>
      <c r="N46" s="66"/>
      <c r="O46" s="66"/>
      <c r="P46" s="66"/>
    </row>
    <row r="47" spans="1:16" ht="15.75" x14ac:dyDescent="0.25">
      <c r="A47" s="73"/>
      <c r="B47" s="73"/>
      <c r="C47" s="75"/>
      <c r="D47" s="75"/>
      <c r="E47" s="76"/>
      <c r="F47" s="77"/>
      <c r="G47" s="66"/>
      <c r="I47" s="66"/>
      <c r="J47" s="66"/>
      <c r="K47" s="66"/>
      <c r="L47" s="66"/>
      <c r="M47" s="66"/>
      <c r="N47" s="66"/>
      <c r="O47" s="66"/>
      <c r="P47" s="66"/>
    </row>
    <row r="48" spans="1:16" ht="15.75" x14ac:dyDescent="0.25">
      <c r="A48" s="73" t="s">
        <v>12</v>
      </c>
      <c r="B48" s="73"/>
      <c r="C48" s="75"/>
      <c r="D48" s="75"/>
      <c r="E48" s="80">
        <f>SUM(E35:E47)</f>
        <v>0</v>
      </c>
      <c r="F48" s="77"/>
      <c r="G48" s="85"/>
      <c r="I48" s="66"/>
      <c r="J48" s="66"/>
      <c r="K48" s="66"/>
      <c r="L48" s="85"/>
      <c r="M48" s="85"/>
      <c r="N48" s="85"/>
      <c r="O48" s="85"/>
      <c r="P48" s="85"/>
    </row>
    <row r="49" spans="1:16" ht="15.75" x14ac:dyDescent="0.25">
      <c r="A49" s="73"/>
      <c r="B49" s="73"/>
      <c r="C49" s="75"/>
      <c r="D49" s="75"/>
      <c r="E49" s="71"/>
      <c r="F49" s="77"/>
      <c r="G49" s="66"/>
      <c r="I49" s="66"/>
      <c r="J49" s="66"/>
      <c r="K49" s="66"/>
      <c r="L49" s="66"/>
      <c r="M49" s="66"/>
      <c r="N49" s="66"/>
      <c r="O49" s="66"/>
      <c r="P49" s="66"/>
    </row>
    <row r="50" spans="1:16" ht="15.75" x14ac:dyDescent="0.25">
      <c r="A50" s="73" t="s">
        <v>11</v>
      </c>
      <c r="B50" s="73"/>
      <c r="C50" s="75"/>
      <c r="D50" s="75"/>
      <c r="E50" s="76">
        <f>+E33-E48</f>
        <v>0</v>
      </c>
      <c r="F50" s="77"/>
      <c r="G50" s="85"/>
      <c r="I50" s="66"/>
      <c r="J50" s="66"/>
      <c r="K50" s="66"/>
      <c r="L50" s="85"/>
      <c r="M50" s="85"/>
      <c r="N50" s="85"/>
      <c r="O50" s="85"/>
      <c r="P50" s="85"/>
    </row>
    <row r="51" spans="1:16" ht="15.75" x14ac:dyDescent="0.25">
      <c r="A51" s="86"/>
      <c r="B51" s="86"/>
      <c r="C51" s="86"/>
      <c r="D51" s="86"/>
      <c r="E51" s="87"/>
      <c r="F51" s="87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1:16" ht="15.75" x14ac:dyDescent="0.25">
      <c r="A52" s="86"/>
      <c r="B52" s="86"/>
      <c r="C52" s="86"/>
      <c r="D52" s="86"/>
      <c r="E52" s="87"/>
      <c r="F52" s="87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1:16" ht="15.75" x14ac:dyDescent="0.25">
      <c r="A53" s="86"/>
      <c r="B53" s="86"/>
      <c r="C53" s="86"/>
      <c r="D53" s="86"/>
      <c r="E53" s="87"/>
      <c r="F53" s="87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1:16" ht="15.75" x14ac:dyDescent="0.25">
      <c r="A54" s="77"/>
      <c r="B54" s="77"/>
      <c r="C54" s="77"/>
      <c r="D54" s="77"/>
      <c r="E54" s="87"/>
      <c r="F54" s="87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1:16" x14ac:dyDescent="0.2"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1:16" x14ac:dyDescent="0.2"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</sheetData>
  <sheetProtection selectLockedCells="1" selectUnlockedCells="1"/>
  <pageMargins left="0.75" right="0.75" top="1" bottom="1" header="0.51180555555555551" footer="0.51180555555555551"/>
  <pageSetup paperSize="9" scale="5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Startpengesatser og afgifter</vt:lpstr>
      <vt:lpstr>Præmiepenge</vt:lpstr>
      <vt:lpstr>SJÆLLAND Regnskab-budgetark</vt:lpstr>
      <vt:lpstr>JYLLAND-FYN Regnskab-budgetark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B. Lange</dc:creator>
  <cp:lastModifiedBy>Heidi Jensen</cp:lastModifiedBy>
  <cp:lastPrinted>2022-09-28T20:36:55Z</cp:lastPrinted>
  <dcterms:created xsi:type="dcterms:W3CDTF">2018-03-24T12:03:51Z</dcterms:created>
  <dcterms:modified xsi:type="dcterms:W3CDTF">2022-10-04T08:15:43Z</dcterms:modified>
</cp:coreProperties>
</file>